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E:\01 Projects\Panské Mlýny\export\"/>
    </mc:Choice>
  </mc:AlternateContent>
  <xr:revisionPtr revIDLastSave="0" documentId="13_ncr:1_{62D82ADE-FCA6-47F1-8ADB-DBBF95827F68}" xr6:coauthVersionLast="47" xr6:coauthVersionMax="47" xr10:uidLastSave="{00000000-0000-0000-0000-000000000000}"/>
  <bookViews>
    <workbookView xWindow="14010" yWindow="-16440" windowWidth="29040" windowHeight="15720" xr2:uid="{00000000-000D-0000-FFFF-FFFF00000000}"/>
  </bookViews>
  <sheets>
    <sheet name="Rekapitulace" sheetId="6" r:id="rId1"/>
    <sheet name="0001" sheetId="2" r:id="rId2"/>
    <sheet name="0011" sheetId="3" r:id="rId3"/>
    <sheet name="1511" sheetId="4" r:id="rId4"/>
    <sheet name="2011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00" i="5" l="1"/>
  <c r="O400" i="5" s="1"/>
  <c r="O397" i="5"/>
  <c r="I397" i="5"/>
  <c r="O393" i="5"/>
  <c r="I393" i="5"/>
  <c r="O390" i="5"/>
  <c r="I390" i="5"/>
  <c r="I386" i="5"/>
  <c r="O386" i="5" s="1"/>
  <c r="O382" i="5"/>
  <c r="I382" i="5"/>
  <c r="O378" i="5"/>
  <c r="I378" i="5"/>
  <c r="O374" i="5"/>
  <c r="I374" i="5"/>
  <c r="I370" i="5"/>
  <c r="O370" i="5" s="1"/>
  <c r="O366" i="5"/>
  <c r="I366" i="5"/>
  <c r="O362" i="5"/>
  <c r="I362" i="5"/>
  <c r="O358" i="5"/>
  <c r="I358" i="5"/>
  <c r="I354" i="5"/>
  <c r="O354" i="5" s="1"/>
  <c r="O351" i="5"/>
  <c r="I351" i="5"/>
  <c r="O347" i="5"/>
  <c r="I347" i="5"/>
  <c r="O343" i="5"/>
  <c r="I343" i="5"/>
  <c r="I340" i="5"/>
  <c r="O340" i="5" s="1"/>
  <c r="O337" i="5"/>
  <c r="I337" i="5"/>
  <c r="O333" i="5"/>
  <c r="I333" i="5"/>
  <c r="O329" i="5"/>
  <c r="I329" i="5"/>
  <c r="I328" i="5" s="1"/>
  <c r="O324" i="5"/>
  <c r="I324" i="5"/>
  <c r="I320" i="5"/>
  <c r="I319" i="5" s="1"/>
  <c r="O315" i="5"/>
  <c r="I315" i="5"/>
  <c r="I311" i="5"/>
  <c r="O311" i="5" s="1"/>
  <c r="O307" i="5"/>
  <c r="I307" i="5"/>
  <c r="O303" i="5"/>
  <c r="I303" i="5"/>
  <c r="O299" i="5"/>
  <c r="I299" i="5"/>
  <c r="I295" i="5"/>
  <c r="O295" i="5" s="1"/>
  <c r="O291" i="5"/>
  <c r="I291" i="5"/>
  <c r="O287" i="5"/>
  <c r="I287" i="5"/>
  <c r="I286" i="5" s="1"/>
  <c r="O282" i="5"/>
  <c r="I282" i="5"/>
  <c r="O279" i="5"/>
  <c r="I279" i="5"/>
  <c r="I275" i="5"/>
  <c r="O275" i="5" s="1"/>
  <c r="I271" i="5"/>
  <c r="O271" i="5" s="1"/>
  <c r="O268" i="5"/>
  <c r="I268" i="5"/>
  <c r="O265" i="5"/>
  <c r="I265" i="5"/>
  <c r="I261" i="5"/>
  <c r="O261" i="5" s="1"/>
  <c r="I257" i="5"/>
  <c r="O257" i="5" s="1"/>
  <c r="O253" i="5"/>
  <c r="I253" i="5"/>
  <c r="O249" i="5"/>
  <c r="I249" i="5"/>
  <c r="I245" i="5"/>
  <c r="O245" i="5" s="1"/>
  <c r="I241" i="5"/>
  <c r="O241" i="5" s="1"/>
  <c r="O237" i="5"/>
  <c r="I237" i="5"/>
  <c r="I203" i="5"/>
  <c r="O232" i="5"/>
  <c r="I232" i="5"/>
  <c r="O228" i="5"/>
  <c r="I228" i="5"/>
  <c r="O224" i="5"/>
  <c r="I224" i="5"/>
  <c r="I220" i="5"/>
  <c r="O220" i="5" s="1"/>
  <c r="O216" i="5"/>
  <c r="I216" i="5"/>
  <c r="O212" i="5"/>
  <c r="I212" i="5"/>
  <c r="O208" i="5"/>
  <c r="I208" i="5"/>
  <c r="I204" i="5"/>
  <c r="O204" i="5" s="1"/>
  <c r="I199" i="5"/>
  <c r="O199" i="5" s="1"/>
  <c r="I195" i="5"/>
  <c r="O195" i="5" s="1"/>
  <c r="O191" i="5"/>
  <c r="I191" i="5"/>
  <c r="O187" i="5"/>
  <c r="I187" i="5"/>
  <c r="I183" i="5"/>
  <c r="O183" i="5" s="1"/>
  <c r="I179" i="5"/>
  <c r="O179" i="5" s="1"/>
  <c r="O175" i="5"/>
  <c r="I175" i="5"/>
  <c r="O171" i="5"/>
  <c r="I171" i="5"/>
  <c r="I170" i="5" s="1"/>
  <c r="O166" i="5"/>
  <c r="I166" i="5"/>
  <c r="O162" i="5"/>
  <c r="I162" i="5"/>
  <c r="I158" i="5"/>
  <c r="O158" i="5" s="1"/>
  <c r="O154" i="5"/>
  <c r="I154" i="5"/>
  <c r="O150" i="5"/>
  <c r="I150" i="5"/>
  <c r="O146" i="5"/>
  <c r="I146" i="5"/>
  <c r="I142" i="5"/>
  <c r="O142" i="5" s="1"/>
  <c r="O138" i="5"/>
  <c r="I138" i="5"/>
  <c r="O134" i="5"/>
  <c r="I134" i="5"/>
  <c r="O130" i="5"/>
  <c r="I130" i="5"/>
  <c r="I126" i="5"/>
  <c r="O126" i="5" s="1"/>
  <c r="O122" i="5"/>
  <c r="I122" i="5"/>
  <c r="O118" i="5"/>
  <c r="I118" i="5"/>
  <c r="I117" i="5" s="1"/>
  <c r="I21" i="5"/>
  <c r="O113" i="5"/>
  <c r="I113" i="5"/>
  <c r="O110" i="5"/>
  <c r="I110" i="5"/>
  <c r="I106" i="5"/>
  <c r="O106" i="5" s="1"/>
  <c r="I102" i="5"/>
  <c r="O102" i="5" s="1"/>
  <c r="O98" i="5"/>
  <c r="I98" i="5"/>
  <c r="O94" i="5"/>
  <c r="I94" i="5"/>
  <c r="I91" i="5"/>
  <c r="O91" i="5" s="1"/>
  <c r="I87" i="5"/>
  <c r="O87" i="5" s="1"/>
  <c r="O83" i="5"/>
  <c r="I83" i="5"/>
  <c r="O79" i="5"/>
  <c r="I79" i="5"/>
  <c r="I75" i="5"/>
  <c r="O75" i="5" s="1"/>
  <c r="I72" i="5"/>
  <c r="O72" i="5" s="1"/>
  <c r="O68" i="5"/>
  <c r="I68" i="5"/>
  <c r="O64" i="5"/>
  <c r="I64" i="5"/>
  <c r="I60" i="5"/>
  <c r="O60" i="5" s="1"/>
  <c r="I56" i="5"/>
  <c r="O56" i="5" s="1"/>
  <c r="O52" i="5"/>
  <c r="I52" i="5"/>
  <c r="O48" i="5"/>
  <c r="I48" i="5"/>
  <c r="I45" i="5"/>
  <c r="O45" i="5" s="1"/>
  <c r="I41" i="5"/>
  <c r="O41" i="5" s="1"/>
  <c r="O37" i="5"/>
  <c r="I37" i="5"/>
  <c r="O33" i="5"/>
  <c r="I33" i="5"/>
  <c r="I29" i="5"/>
  <c r="O29" i="5" s="1"/>
  <c r="I26" i="5"/>
  <c r="O26" i="5" s="1"/>
  <c r="O22" i="5"/>
  <c r="I22" i="5"/>
  <c r="I9" i="5"/>
  <c r="O18" i="5"/>
  <c r="I18" i="5"/>
  <c r="O14" i="5"/>
  <c r="I14" i="5"/>
  <c r="O10" i="5"/>
  <c r="I10" i="5"/>
  <c r="I28" i="4"/>
  <c r="O29" i="4"/>
  <c r="I29" i="4"/>
  <c r="I25" i="4"/>
  <c r="O25" i="4" s="1"/>
  <c r="O22" i="4"/>
  <c r="I22" i="4"/>
  <c r="O19" i="4"/>
  <c r="I19" i="4"/>
  <c r="I16" i="4"/>
  <c r="O16" i="4" s="1"/>
  <c r="I13" i="4"/>
  <c r="O13" i="4" s="1"/>
  <c r="O10" i="4"/>
  <c r="I10" i="4"/>
  <c r="I9" i="4" s="1"/>
  <c r="I3" i="4" s="1"/>
  <c r="C12" i="6" s="1"/>
  <c r="I48" i="3"/>
  <c r="O48" i="3" s="1"/>
  <c r="I44" i="3"/>
  <c r="O44" i="3" s="1"/>
  <c r="O40" i="3"/>
  <c r="I40" i="3"/>
  <c r="O36" i="3"/>
  <c r="I36" i="3"/>
  <c r="I32" i="3"/>
  <c r="O32" i="3" s="1"/>
  <c r="I28" i="3"/>
  <c r="I27" i="3" s="1"/>
  <c r="I23" i="3"/>
  <c r="O23" i="3" s="1"/>
  <c r="I18" i="3"/>
  <c r="O18" i="3" s="1"/>
  <c r="I14" i="3"/>
  <c r="I9" i="3" s="1"/>
  <c r="O10" i="3"/>
  <c r="I10" i="3"/>
  <c r="I60" i="2"/>
  <c r="O60" i="2" s="1"/>
  <c r="I57" i="2"/>
  <c r="O57" i="2" s="1"/>
  <c r="O54" i="2"/>
  <c r="I54" i="2"/>
  <c r="O51" i="2"/>
  <c r="I51" i="2"/>
  <c r="I48" i="2"/>
  <c r="O48" i="2" s="1"/>
  <c r="I45" i="2"/>
  <c r="O45" i="2" s="1"/>
  <c r="O42" i="2"/>
  <c r="I42" i="2"/>
  <c r="O39" i="2"/>
  <c r="I39" i="2"/>
  <c r="I36" i="2"/>
  <c r="O36" i="2" s="1"/>
  <c r="I33" i="2"/>
  <c r="O33" i="2" s="1"/>
  <c r="O30" i="2"/>
  <c r="I30" i="2"/>
  <c r="O27" i="2"/>
  <c r="I27" i="2"/>
  <c r="I24" i="2"/>
  <c r="O24" i="2" s="1"/>
  <c r="I21" i="2"/>
  <c r="I17" i="2" s="1"/>
  <c r="O18" i="2"/>
  <c r="I18" i="2"/>
  <c r="I13" i="2"/>
  <c r="O14" i="2"/>
  <c r="I14" i="2"/>
  <c r="I10" i="2"/>
  <c r="I9" i="2" s="1"/>
  <c r="I3" i="2" s="1"/>
  <c r="C10" i="6" s="1"/>
  <c r="D13" i="6" l="1"/>
  <c r="D11" i="6"/>
  <c r="D12" i="6"/>
  <c r="E12" i="6" s="1"/>
  <c r="I3" i="5"/>
  <c r="C13" i="6" s="1"/>
  <c r="E13" i="6" s="1"/>
  <c r="I22" i="3"/>
  <c r="I3" i="3" s="1"/>
  <c r="C11" i="6" s="1"/>
  <c r="I236" i="5"/>
  <c r="O10" i="2"/>
  <c r="O21" i="2"/>
  <c r="O14" i="3"/>
  <c r="O28" i="3"/>
  <c r="O320" i="5"/>
  <c r="E11" i="6" l="1"/>
  <c r="C6" i="6"/>
  <c r="D10" i="6"/>
  <c r="E10" i="6" s="1"/>
  <c r="C7" i="6" l="1"/>
</calcChain>
</file>

<file path=xl/sharedStrings.xml><?xml version="1.0" encoding="utf-8"?>
<sst xmlns="http://schemas.openxmlformats.org/spreadsheetml/2006/main" count="1704" uniqueCount="638">
  <si>
    <t>EstiCon</t>
  </si>
  <si>
    <t>Firma:</t>
  </si>
  <si>
    <t>Rekapitulace ceny</t>
  </si>
  <si>
    <t>Stavba: Sil. III/1361 - Panské Mlýny, most ev.č. 1361-2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</si>
  <si>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</si>
  <si>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</si>
  <si>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</si>
  <si>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</si>
  <si>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</si>
  <si>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</si>
  <si>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</si>
  <si>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1</t>
  </si>
  <si>
    <t>Základní rozpočet CÚ 2025</t>
  </si>
  <si>
    <t>Soupis prací objektu</t>
  </si>
  <si>
    <t>S</t>
  </si>
  <si>
    <t>Stavba:</t>
  </si>
  <si>
    <t>Sil. III/1361</t>
  </si>
  <si>
    <t>Panské Mlýny, most ev.č. 1361-2</t>
  </si>
  <si>
    <t>O</t>
  </si>
  <si>
    <t>Objekt:</t>
  </si>
  <si>
    <t>000</t>
  </si>
  <si>
    <t>Soupis vedlejších a ostatních nákladů, JKSO 815 99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</si>
  <si>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</si>
  <si>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</si>
  <si>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</si>
  <si>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</si>
  <si>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</si>
  <si>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</si>
  <si>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</si>
  <si>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</si>
  <si>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</si>
  <si>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</si>
  <si>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</si>
  <si>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</si>
  <si>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</si>
  <si>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</si>
  <si>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01</t>
  </si>
  <si>
    <t>Zařízení staveniště</t>
  </si>
  <si>
    <t>P</t>
  </si>
  <si>
    <t>03100</t>
  </si>
  <si>
    <t/>
  </si>
  <si>
    <t>ZAŘÍZENÍ STAVENIŠTĚ - ZŘÍZENÍ, PROVOZ, DEMONTÁŽ</t>
  </si>
  <si>
    <t>KPL</t>
  </si>
  <si>
    <t>OTSKP ~ 2025</t>
  </si>
  <si>
    <t>PP</t>
  </si>
  <si>
    <t>Náklady spojené s případným vypracováním projektové dokumentace, zřízením přípojek energií k objektům zařízení staveniště, případná příprava území pro objekty ZS a vlastní vybudování objektů ZS včetně osvětlení, náklady na provoz, údržbu, opravy a odstranění objektů ZS, náklady na úpravu povrchů po odstranění staveniště a úklid ploch, na kterých bylo ZS provozováno a protokolární předání vlastníkům pozemků, náklady na energie spotřebované v rámci provozu ZS, vč. zřízení a odstranění mezideponií, včetně oplocení staveniště dl.27,0m, vč. demontáže a montáže stávajícího oplocení sousedního pozemku dl.20m.</t>
  </si>
  <si>
    <t>TS</t>
  </si>
  <si>
    <t>Položka zahrnuje:
 objednatelem povolené náklady na pořízení (event. pronájem), provozování, udržování a likvidaci zhotovitelova zařízení
Položka nezahrnuje:
- x</t>
  </si>
  <si>
    <t>02-P</t>
  </si>
  <si>
    <t>Publicita</t>
  </si>
  <si>
    <t>02990</t>
  </si>
  <si>
    <t>OSTATNÍ POŽADAVKY - INFORMAČNÍ TABULE</t>
  </si>
  <si>
    <t>billboard, včetně odstranění, rozměr 2,50x1,75m dle metodiky kraje Vysočina (https://www.kr-vysocina.cz/assets/File.ashx?id_org=450008&amp;id_dokumenty=4117406)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</si>
  <si>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</si>
  <si>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03-R</t>
  </si>
  <si>
    <t>Různé</t>
  </si>
  <si>
    <t>02520</t>
  </si>
  <si>
    <t>ZKOUŠENÍ MATERIÁLŮ NEZÁVISLOU ZKUŠEBNOU</t>
  </si>
  <si>
    <t>KČ</t>
  </si>
  <si>
    <t>zajištění zkoušek všech materiálů dle ČSN, ČSN EN, TP a TKP
ČERPÁNÍ PODMÍNĚNO SOUHLASEM INVESTORA</t>
  </si>
  <si>
    <t>zahrnuje veškeré náklady spojené s objednatelem požadovanými zkouškami</t>
  </si>
  <si>
    <t>02620</t>
  </si>
  <si>
    <t>ZKOUŠENÍ KONSTRUKCÍ A PRACÍ NEZÁVISLOU ZKUŠEBNOU</t>
  </si>
  <si>
    <t>DLE TKP, není-li obsaženo v jedn.cenách za celý most</t>
  </si>
  <si>
    <t>02730</t>
  </si>
  <si>
    <t>A</t>
  </si>
  <si>
    <t>POMOC PRÁCE ZŘÍZ NEBO ZAJIŠŤ OCHRANU INŽENÝRSKÝCH SÍTÍ</t>
  </si>
  <si>
    <t>součinnost se správcem stávajícího vzdušného VN a NN (EG.D. Distrtibuce a.s.) vč. nákladů izolování vodičů v délce trasy 7,0+21,0m, pro vrtání pažící stěny</t>
  </si>
  <si>
    <t>zahrnuje veškeré náklady spojené s objednatelem požadovanými zařízeními</t>
  </si>
  <si>
    <t>B</t>
  </si>
  <si>
    <t>součinnost se správcem Černovického potoka, Povodí Vltavy s.p., vč. nákladů na přenos pevného bodu říčního polygonu (měřický znak v bet.římse) na novou konstrukci mostu a předání místopisu stabilizovaného bodu. Vč. předání zaměření skutečného provedení stavby. Dle vyjádření Povodí Vltavy z 13.12.2024.</t>
  </si>
  <si>
    <t>Položka zahrnuje:
- veškeré náklady spojené s ochranou inženýrských sítí
Položka nezahrnuje:
- x</t>
  </si>
  <si>
    <t>029111</t>
  </si>
  <si>
    <t>OSTATNÍ POŽADAVKY - GEODETICKÉ ZAMĚŘENÍ</t>
  </si>
  <si>
    <t>Zaměření skutečného provedení stavby, potřebné geodetické doměření během výstavby</t>
  </si>
  <si>
    <t>029112</t>
  </si>
  <si>
    <t>Geometrické plány stavby dle požadavku SOD, vč. zpracování DTM</t>
  </si>
  <si>
    <t>029115</t>
  </si>
  <si>
    <t>Provedení vytyčení obvodu staveniště a pevných vytyčovacích bodů, geodetické měření tzv. kritických míst pro potřeby RDS (předpoklad cca 0,12 ha), kompletní podrobné měření pro potřeby RDS</t>
  </si>
  <si>
    <t>029201</t>
  </si>
  <si>
    <t>OSTATNÍ POŽADAVKY - OCHRANA ŽIVOTNÍHO PROSTŘEDÍ</t>
  </si>
  <si>
    <t>Zajištění ochrany životního prostředí, norná stěna v korytě po celou dobu výstavby</t>
  </si>
  <si>
    <t>029404</t>
  </si>
  <si>
    <t>OSTATNÍ POŽADAVKY - 1. HMP</t>
  </si>
  <si>
    <t>Zajištění 1. hlavní prohlídky, vč zápisu do BMS</t>
  </si>
  <si>
    <t>029412</t>
  </si>
  <si>
    <t>OSTATNÍ POŽADAVKY - VYPRACOVÁNÍ MOSTNÍHO LISTU</t>
  </si>
  <si>
    <t>Zajištění mostního listu, výpočet zatížitelnosti, vč zápisu do BMS</t>
  </si>
  <si>
    <t>zahrnuje veškeré náklady spojené s objednatelem požadovanými pracemi</t>
  </si>
  <si>
    <t>029431</t>
  </si>
  <si>
    <t>OSTATNÍ POŽADAVKY - VYPRACOVÁNÍ RDS</t>
  </si>
  <si>
    <t>029441</t>
  </si>
  <si>
    <t>OSTAT POŽADAVKY - DOKUMENTACE SKUTEČ PROVEDENÍ</t>
  </si>
  <si>
    <t>Vypracování dokumentace - skutečného provedení stavby DSPS včetně digitální formy, vč.požadavků SOD, v souladu se Zásadami pro hodnocení jakosti dokončených staveb PK zhotovitelem https://pjpk.rsd.cz/data/USR_001_2_11_METODICKE_POKYNY/MP_hodnoceni_staveb_zhotovitelem.pdf</t>
  </si>
  <si>
    <t>029511</t>
  </si>
  <si>
    <t>OSTATNÍ POŽADAVKY - POVODŇOVÝ A HAVARIJNÍ PLÁN</t>
  </si>
  <si>
    <t>Povodňový a havarijní plán - aktualizace (včetně projednání před zahájením stavebních prací)</t>
  </si>
  <si>
    <t>029600</t>
  </si>
  <si>
    <t>OSTATNÍ POŽADAVKY - PLÁN BOZP</t>
  </si>
  <si>
    <t>veškerá  nutná opatření pro zajištění plánu BOZP,  včetně oplocení dl.27,0m</t>
  </si>
  <si>
    <t>zahrnuje veškeré náklady spojené s objednatelem požadovaným dozorem</t>
  </si>
  <si>
    <t>02971</t>
  </si>
  <si>
    <t>OSTAT POŽADAVKY - GEOTECHNICKÝ MONITORING NA POVRCHU</t>
  </si>
  <si>
    <t>Zajištění geotechnika; kontrola základové spáry geologem nebo geotechnikem, zatřídění zemin při vrtech mikropil., posouzení vhodnosti materiálu pro zpětný zásyp</t>
  </si>
  <si>
    <t>Položka zahrnuje:
- veškeré náklady spojené s objednatelem požadovanými pracemi
Položka nezahrnuje:
- x</t>
  </si>
  <si>
    <t>001</t>
  </si>
  <si>
    <t>Bourání, JSKO 821 11</t>
  </si>
  <si>
    <t>0</t>
  </si>
  <si>
    <t>Všeobecné konstrukce a práce</t>
  </si>
  <si>
    <t>014102</t>
  </si>
  <si>
    <t>POPLATKY ZA SKLÁDKU</t>
  </si>
  <si>
    <t>T</t>
  </si>
  <si>
    <t>stávající izolace, viz položka 97817, skládka NO</t>
  </si>
  <si>
    <t>VV</t>
  </si>
  <si>
    <t>144,20*0,055*2,0 = 15,862 [A]</t>
  </si>
  <si>
    <t>zahrnuje veškeré poplatky provozovateli skládky související s uložením odpadu na skládce.</t>
  </si>
  <si>
    <t>015140</t>
  </si>
  <si>
    <t>POPLATKY ZA LIKVIDACI ODPADŮ NEKONTAMINOVANÝCH - 17 01 01  BETON Z DEMOLIC OBJEKTŮ, ZÁKLADŮ TV</t>
  </si>
  <si>
    <t>beton a železobeton viz položky 96615A + 96616A</t>
  </si>
  <si>
    <t>128,522*2,4+55,591*2,5 = 447,430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</si>
  <si>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</si>
  <si>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vybouraný kámen, 96613A</t>
  </si>
  <si>
    <t>40,28*2,3 = 92,644 [A]</t>
  </si>
  <si>
    <t>Zemní práce</t>
  </si>
  <si>
    <t>11353</t>
  </si>
  <si>
    <t>ODSTRANĚNÍ CHODNÍKOVÝCH KAMENNÝCH OBRUBNÍKŮ</t>
  </si>
  <si>
    <t>M</t>
  </si>
  <si>
    <t>stávající kamenné obrubníky na mostě, včetně přetřídění a očištění, vč. dopravy a uložení do depozitu investora (cestmistrovství KSÚSV Pacov, 19 km)</t>
  </si>
  <si>
    <t>30.000000 = 30,000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</si>
  <si>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</si>
  <si>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9</t>
  </si>
  <si>
    <t>Ostatní konstrukce a práce</t>
  </si>
  <si>
    <t>9112A3</t>
  </si>
  <si>
    <t>ZÁBRADLÍ MOSTNÍ S VODOR MADLY - DEMONTÁŽ S PŘESUNEM</t>
  </si>
  <si>
    <t>madla zábradlí s betonovými sloupky, madla likvidace v režii zhotovitele, železobet. sloupky zahrnuty položce 96616B</t>
  </si>
  <si>
    <t>14,8+14,4 = 29,200 [A]</t>
  </si>
  <si>
    <t>položka zahrnuje:
- demontáž a odstranění zařízení
- jeho odvoz na předepsané místo</t>
  </si>
  <si>
    <t>96613</t>
  </si>
  <si>
    <t>BOURÁNÍ KONSTRUKCÍ Z KAMENE NA MC</t>
  </si>
  <si>
    <t>M3</t>
  </si>
  <si>
    <t>zpevnění svahů, bude uloženo do recyklačního střediska, dopravní vzdálenost dle dispozic zhotovitele</t>
  </si>
  <si>
    <t>80,560*0,5 = 40,280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</si>
  <si>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</si>
  <si>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966133</t>
  </si>
  <si>
    <t>BOURÁNÍ KONSTRUKCÍ Z KAMENE NA MC S ODVOZEM DO 3KM</t>
  </si>
  <si>
    <t>zpevnění svahů, 50% bude očistěno a uloženo na mezideponii, pro použití na nové zpevnění koryta</t>
  </si>
  <si>
    <t>96615</t>
  </si>
  <si>
    <t>BOURÁNÍ KONSTRUKCÍ Z PROSTÉHO BETONU</t>
  </si>
  <si>
    <t>opěry, křídla, dopravní vzdálenost dle dispozic zhotovitele</t>
  </si>
  <si>
    <t>9,310+119,212 = 128,522 [A]</t>
  </si>
  <si>
    <t>96616</t>
  </si>
  <si>
    <t>BOURÁNÍ KONSTRUKCÍ ZE ŽELEZOBETONU</t>
  </si>
  <si>
    <t>římsy,úložný práh, sloupky zábradlí, nosná konstrukce, vč. uložení na skládku, dopravní vzdálenost dle dispozic zhotovitele</t>
  </si>
  <si>
    <t>9,333+19,290+0,634+26,334 = 55,591 [A]</t>
  </si>
  <si>
    <t>97817</t>
  </si>
  <si>
    <t>ODSTRANĚNÍ MOSTNÍ IZOLACE</t>
  </si>
  <si>
    <t>M2</t>
  </si>
  <si>
    <t>odstranění mostní izolace tl. 15mm na betonové mostovce a rubu opěr, včetně měkkých lepivých asfaltových vrstev tl.40mm (obsah PAU 982 a 1105 mg/kg sušiny), včetně odvozu na skládku NO do 50 km, vč. uložení na skládku, čerpáno dle skutečnosti</t>
  </si>
  <si>
    <t>144.200000 = 144,200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</si>
  <si>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</si>
  <si>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151</t>
  </si>
  <si>
    <t>DIO, JKSO 822 29</t>
  </si>
  <si>
    <t>027121</t>
  </si>
  <si>
    <t>PROVIZORNÍ PŘÍSTUPOVÉ CESTY - ZŘÍZENÍ</t>
  </si>
  <si>
    <t>přechodné komunikace pro pěší š. min. 2,0 m po dobu výstavby v celkové délce 11 m, hutněná ŠD tl. 100 mm (2,2 m3), vč. geotextilie (27,5 m2) pro odtěžení ŠD, zřízení</t>
  </si>
  <si>
    <t>027123</t>
  </si>
  <si>
    <t>PROVIZORNÍ PŘÍSTUPOVÉ CESTY - ZRUŠENÍ</t>
  </si>
  <si>
    <t>odstranění přechodné komunikace pro pěší, vč. likvidace v režii zhotovitele</t>
  </si>
  <si>
    <t>02720</t>
  </si>
  <si>
    <t>POMOC PRÁCE ZŘÍZ NEBO ZAJIŠŤ REGULACI A OCHRANU DOPRAVY</t>
  </si>
  <si>
    <t>Zajištění povolení a úhrada poplatků vzniklých na základě HMG zhotovitele v souladu s POV, vč. projednání a zajištění rozhodnutí, vč. regulace dopravy</t>
  </si>
  <si>
    <t>02742</t>
  </si>
  <si>
    <t>PROVIZORNÍ LÁVKY</t>
  </si>
  <si>
    <t>KUS</t>
  </si>
  <si>
    <t>zřízení ocelové provizorní lávky pro pěší dl.12,0m podle TP 253, volné š.2,0m,  vč.certifikátu, (vč. dopravy, pronájmu po dobu výstavby, montáže a demontáže) oboustranné zábradlí se spodní zarážkou a pletivem, výška zábradlí min. 1,3 m, vč. opěr ze sil. panelů (8,1 m3), vč. podsypu ŠD (5,6 m3), vč. výkopu pro založení opěr (15,2 m3); vč. rampy pro pěší z řeziva (2,05 m3) s pletivem 48,4m2), vč. dopravy, pronájmu, montáže a demontáže, vč. VTD a HMP</t>
  </si>
  <si>
    <t>03720</t>
  </si>
  <si>
    <t>POMOC PRÁCE ZAJIŠŤ NEBO ZŘÍZ REGULACI A OCHRANU DOPRAVY</t>
  </si>
  <si>
    <t>Schválení a projednání přechodného DZ po dobu výstavby</t>
  </si>
  <si>
    <t>zahrnuje objednatelem povolené náklady na požadovaná zařízení zhotovitele</t>
  </si>
  <si>
    <t>Přechodné DZ po dobu výstavby, dodávka, montáž, demontáž, pronájem vč.pravidelné údržby po dobu výstavby, dle návrhu DZ viz.příloha SO 151 DIO</t>
  </si>
  <si>
    <t>11522</t>
  </si>
  <si>
    <t>PŘEVEDENÍ VODY POTRUBÍM DN 200 NEBO ŽLABY R.O. DO 0,7M</t>
  </si>
  <si>
    <t>dočasné převedení příkopu pod provizorní komunikací pro pěší zatrubněním DN200 dl.7,0m, včetně odstranění, vč.manipulace během stavby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</si>
  <si>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</si>
  <si>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201</t>
  </si>
  <si>
    <t>Most ev.č. 1361-2, JKSO 821 11</t>
  </si>
  <si>
    <t>015111</t>
  </si>
  <si>
    <t>POPLATKY ZA LIKVIDACI ODPADŮ NEKONTAMINOVANÝCH - 17 05 04  VYTĚŽENÉ ZEMINY A HORNINY -  I. TŘÍDA TĚŽITELNOSTI</t>
  </si>
  <si>
    <t>zemina, viz položka 12273A-A, 13173, 26174, 26175</t>
  </si>
  <si>
    <t>(16,065+303,812+7,0+12,8)*2,0 = 679,354 [A]</t>
  </si>
  <si>
    <t>naplaveniny na dně koryta, viz položka 124738</t>
  </si>
  <si>
    <t>9,45*2,2 = 20,790 [A]</t>
  </si>
  <si>
    <t>03770</t>
  </si>
  <si>
    <t>POMOC PRÁCE ZAJIŠŤ NEBO ZŘÍZ ČERPÁNÍ VODY</t>
  </si>
  <si>
    <t>11120</t>
  </si>
  <si>
    <t>ODSTRANĚNÍ KŘOVIN</t>
  </si>
  <si>
    <t>vč. likvidace na místě drcením a poplatků za skládku</t>
  </si>
  <si>
    <t>21+37+18+9 = 85,000 [A]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</si>
  <si>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</si>
  <si>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</si>
  <si>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</si>
  <si>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1x prům. 0,20 m,  strom na pozemku  investora; vč. předání  dle pokynů investora</t>
  </si>
  <si>
    <t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</si>
  <si>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113323</t>
  </si>
  <si>
    <t>ODSTRANĚNÍ PODKLADŮ ZPEVNĚNÝCH PLOCH Z KAMENIVA NESTMEL, ODVOZ DO 3KM</t>
  </si>
  <si>
    <t>v délce úpravy komunikace, tl.0,45m, uložení na mezideponii pro podklad vozovky (pol.56334)</t>
  </si>
  <si>
    <t>81,49 = 81,490 [A]</t>
  </si>
  <si>
    <t>v délce úpravy komunikace, tl.0,45m, uložení na mezideponii pro přechodovou oblast</t>
  </si>
  <si>
    <t>422,273*0,45-81,490-17,082 = 91,451 [A]</t>
  </si>
  <si>
    <t>C</t>
  </si>
  <si>
    <t>v délce úpravy komunikace, tl.0,45m, uložení na mezideponii pro zhutněnou zemní krajnici (pol.17310)</t>
  </si>
  <si>
    <t>17.082000 = 17,082 [A]</t>
  </si>
  <si>
    <t>11372</t>
  </si>
  <si>
    <t>FRÉZOVÁNÍ ZPEVNĚNÝCH PLOCH ASFALTOVÝCH</t>
  </si>
  <si>
    <t>tl.100mm, od začátku po konec upravovaného úseku (hodnota PAU=70,5 mg/kg, třída ZAS-T3), bude odvezen na mezideponii pro sanaci aktivní zóny (pol. 21452A)</t>
  </si>
  <si>
    <t>528,822*0,1 = 52,882 [A]</t>
  </si>
  <si>
    <t>11526</t>
  </si>
  <si>
    <t>PŘEVEDENÍ VODY POTRUBÍM DN 800 NEBO ŽLABY R.O. DO 2,8M</t>
  </si>
  <si>
    <t>dočasné převedení potoka zatrubněním 2xDN700 dl.27,0m, včetně odstranění, vč.manipulace během stavby</t>
  </si>
  <si>
    <t>12110</t>
  </si>
  <si>
    <t>SEJMUTÍ ORNICE NEBO LESNÍ PŮDY</t>
  </si>
  <si>
    <t>tl.150mm, plochy v obvodu staveniště, vč.odvozu a uložení na mezideponii</t>
  </si>
  <si>
    <t>129,025*0,15 = 19,354 [A]</t>
  </si>
  <si>
    <t>položka zahrnuje sejmutí ornice bez ohledu na tloušťku vrstvy a její vodorovnou dopravu
nezahrnuje uložení na trvalou skládku</t>
  </si>
  <si>
    <t>12273</t>
  </si>
  <si>
    <t>ODKOPÁVKY A PROKOPÁVKY OBECNÉ TŘ. I</t>
  </si>
  <si>
    <t>odstranění stávajících krajnic v tloušťce 150 mm, dopravní vzdálenost dle dispozic zhotovitele</t>
  </si>
  <si>
    <t>107,100*0,15 = 16,065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</si>
  <si>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</si>
  <si>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12473</t>
  </si>
  <si>
    <t>VYKOPÁVKY PRO KORYTA VODOTEČÍ TŘ. I</t>
  </si>
  <si>
    <t>naplaveniny na dně koryta, vč. odvozu a likvidace, dopravní vzdálenost dle dispozic zhotovitele</t>
  </si>
  <si>
    <t>3,0*21,0*0,15 = 9,450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</si>
  <si>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Položka nezahrnuje:
- uložení zeminy (na skládku, do násypu) ani poplatky za skládku, vykazují se v položce č.0141**</t>
  </si>
  <si>
    <t>125733</t>
  </si>
  <si>
    <t>VYKOPÁVKY ZE ZEMNÍKŮ A SKLÁDEK TŘ. I, ODVOZ DO 3KM</t>
  </si>
  <si>
    <t>natěžení materiálu z meziskládky</t>
  </si>
  <si>
    <t>81,490+91,451+17,082+52,882+19,354+80,89+30,00 = 373,149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</si>
  <si>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</si>
  <si>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13173</t>
  </si>
  <si>
    <t>HLOUBENÍ JAM ZAPAŽ I NEPAŽ TŘ. I</t>
  </si>
  <si>
    <t>hloubení po vybourání původních konstrukcí, přebytečná zemina</t>
  </si>
  <si>
    <t>53,385+68,268+192,549+70,5-80,890 = 303,812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</si>
  <si>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</si>
  <si>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131733</t>
  </si>
  <si>
    <t>HLOUBENÍ JAM ZAPAŽ I NEPAŽ TŘ. I, ODVOZ DO 3KM</t>
  </si>
  <si>
    <t>hloubení po vybourání původních konstrukcí, zemina vhodná do násypových těles, bude odvezeno na mezideponii pro dosypání svahů kolem křídel</t>
  </si>
  <si>
    <t>80.890000 = 80,890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</si>
  <si>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</si>
  <si>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131833</t>
  </si>
  <si>
    <t>HLOUBENÍ JAM ZAPAŽ I NEPAŽ TŘ. II, ODVOZ DO 3KM</t>
  </si>
  <si>
    <t>hloubení po vybourání původních konstrukcí, zemina vhodná do násypových těles, bude použito pro přechodovou oblast, uložení na mezideponii</t>
  </si>
  <si>
    <t>171103</t>
  </si>
  <si>
    <t>ULOŽENÍ SYPANINY DO NÁSYPŮ SE ZHUTNĚNÍM DO 100% PS</t>
  </si>
  <si>
    <t>svahové kužely kolem křídel</t>
  </si>
  <si>
    <t>40,877+40,013 = 80,890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</si>
  <si>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</si>
  <si>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</si>
  <si>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</si>
  <si>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uložení zeminy na mezideponii pro zpětné použití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</si>
  <si>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</si>
  <si>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</si>
  <si>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</si>
  <si>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vytvoření hutněných zemních krajnic, zemina z podkladu vozovky</t>
  </si>
  <si>
    <t>0,234*(18,5+23,5+24,0+7,0) = 17,082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</si>
  <si>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</si>
  <si>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</si>
  <si>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</si>
  <si>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>zpětný zásyp za opěrou, do úrovně PE fólie a nad PE fólii, zemina vhodná pro stavbu zemního tělesa dle ČSN 73 6133, hutněná na  Id&gt;0,9, po vrstvách max. tl. 0,30 m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</si>
  <si>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</si>
  <si>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zemina z podkladu vozovky, zpětný zásyp za opěrou, do úrovně PE fólie a nad PE fólii, zemina vhodná pro stavbu zemního tělesa dle ČSN 73 6133, hutněná na  Id&gt;0,9, po vrstvách max. tl. 0,30 m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</si>
  <si>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</si>
  <si>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</si>
  <si>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</si>
  <si>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zásyp za opěrou, zemina vhodná pro stavbu zemního tělesa dle ČSN 73 6133, hutněná na  Id&gt;0,9, po vrstvách max. tl. 0,30 m, vč. dopravy</t>
  </si>
  <si>
    <t>206,468-91,451-30,0 = 85,017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</si>
  <si>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</si>
  <si>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17750</t>
  </si>
  <si>
    <t>ZEMNÍ HRÁZKY ZE ZEMIN NEPROPUSTNÝCH</t>
  </si>
  <si>
    <t>zřízení a následné odstranění hrázky (h=až 800 mm) provizorního zatrubnění na vtoku; hrázka  z pytlovaného materiálu pro sklon svahu 1:1, včetně těsnící fólie (11 m2); včetně odstranění</t>
  </si>
  <si>
    <t>(3,0+3,9)*1,1 = 7,590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</si>
  <si>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</si>
  <si>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18090R</t>
  </si>
  <si>
    <t>VŠEOBECNÉ ÚPRAVY OSTATNÍCH PLOCH</t>
  </si>
  <si>
    <t>vyčištění, rozprostření ornice tl.150mm, osetí travním semenem</t>
  </si>
  <si>
    <t>95.000000 = 95,000 [A]</t>
  </si>
  <si>
    <t>Všeobecné úpravy musí zahrnovat úpravu území po uskutečnění stavby, tak jak je požadováno v zadávací dokumentaci s výjimkou těch prací, pro které jsou uvedeny samostatné položky.</t>
  </si>
  <si>
    <t>18110</t>
  </si>
  <si>
    <t>ÚPRAVA PLÁNĚ SE ZHUTNĚNÍM V HORNINĚ TŘ. I</t>
  </si>
  <si>
    <t>zemní pláň a dno výkopu</t>
  </si>
  <si>
    <t>64,865+330,862 = 395,727 [A]</t>
  </si>
  <si>
    <t>položka zahrnuje úpravu pláně včetně vyrovnání výškových rozdílů. Míru zhutnění určuje projekt.</t>
  </si>
  <si>
    <t>18130</t>
  </si>
  <si>
    <t>ÚPRAVA PLÁNĚ BEZ ZHUTNĚNÍ</t>
  </si>
  <si>
    <t>svahování svahových kuželů kolem křídel</t>
  </si>
  <si>
    <t>položka zahrnuje úpravu pláně včetně vyrovnání výškových rozdílů</t>
  </si>
  <si>
    <t>18481</t>
  </si>
  <si>
    <t>OCHRANA STROMŮ BEDNĚNÍM</t>
  </si>
  <si>
    <t>3 ks, včetně odstranění</t>
  </si>
  <si>
    <t>3*4*0,3*2,0 = 7,200 [A]</t>
  </si>
  <si>
    <t>Položka zahrnuje:
- veškerý materiál, výrobky a polotovary, včetně mimostaveništní a vnitrostaveništní dopravy (rovněž přesuny), včetně naložení a složení, případně s uložením
Položka nezahrnuje:
- x</t>
  </si>
  <si>
    <t>2</t>
  </si>
  <si>
    <t>Základy</t>
  </si>
  <si>
    <t>21264</t>
  </si>
  <si>
    <t>TRATIVODY KOMPLET Z TRUB Z PLAST HMOT DN DO 200MM</t>
  </si>
  <si>
    <t>drenážní perforovaná trubka DN 150za rubem opěr,  vč. obetonování mezerovitým betonem (1,9m3), vč. vyústění</t>
  </si>
  <si>
    <t>10,9+11,30 = 22,200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</si>
  <si>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</si>
  <si>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21341</t>
  </si>
  <si>
    <t>DRENÁŽNÍ VRSTVY Z PLASTBETONU (PLASTMALTY)</t>
  </si>
  <si>
    <t>odvodnění izolace, obetonování odvodňovače z polymerního betonu</t>
  </si>
  <si>
    <t>0,076+0,024+0,012 = 0,112 [A]</t>
  </si>
  <si>
    <t>Položka zahrnuje:
- dodávku předepsaného materiálu pro drenážní vrstvu, včetně mimostaveništní a vnitrostaveništní dopravy
- provedení drenážní vrstvy předepsaných rozměrů a předepsaného tvaru</t>
  </si>
  <si>
    <t>21452</t>
  </si>
  <si>
    <t>SANAČNÍ VRSTVY Z KAMENIVA DRCENÉHO</t>
  </si>
  <si>
    <t>sanace aktivní zóny a podloží násypu, náhrada  zeminy v tl. 500 mm za vrstvy z frézované drti dle pol. 11372, a tl.500mm , vč. odtěžení, odvozu, dopravy do 30km a uložení původní zeminy na skládku, poplatků za skládku, vč. dovozu, uložení, zhutnění, komplet, bude čerpáno se souhlasem TDI pouze v případě nevhodných zemin v úrovni pláně pod novými vozovkovými vrstvami</t>
  </si>
  <si>
    <t>52,882 = 52,882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</si>
  <si>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</si>
  <si>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sanace aktivní zóny a podloží násypu, náhrada  zeminy v tl. 500 mm za vrstvu z válc. ŠD  fr.32/63, tl.500mm , vč. odtěžení, odvozu, dopravy do 30km a uložení původní zeminy na skládku, poplatků za skládku, vč. nákupu, dovozu, uložení, zhutnění, komplet, bude čerpáno se souhlasem TDI pouze v případě nevhodných zemin v úrovni pláně pod novými vozovkovými vrstvami</t>
  </si>
  <si>
    <t>165.000-52,882 = 112,118 [A]</t>
  </si>
  <si>
    <t>položka zahrnuje zahrnuje dodávku kameniva předepsané frakce, včetně mimostaveništní a vnitrostaveništní dopravy, rozprostření se zhutněním</t>
  </si>
  <si>
    <t>22594</t>
  </si>
  <si>
    <t>ZÁPOROVÉ PAŽENÍ Z KOVU TRVALÉ</t>
  </si>
  <si>
    <t>kolem lávky a sloupu NN - profily HEB120 celk.dl. 134,0 mb (26,4 kg/mb)</t>
  </si>
  <si>
    <t>134,0*26,4/1000 = 3,538 [A]</t>
  </si>
  <si>
    <t>položka zahrnuje dodávku ocelových zápor, jejich osazení do připravených vrtů včetně zabetonování konců a obsypu, případně jejich zaberanění. Ocelová převázka se započítá do výsledné hmotnosti.</t>
  </si>
  <si>
    <t>22695A</t>
  </si>
  <si>
    <t>VÝDŘEVA ZÁPOROVÉHO PAŽENÍ DOČASNÁ (PLOCHA)</t>
  </si>
  <si>
    <t>záporové pažení stavební jámy z fošen tl. min. 40 mm</t>
  </si>
  <si>
    <t>50.000000 = 50,000 [A]</t>
  </si>
  <si>
    <t>položka zahrnuje osazení pažin bez ohledu na druh, jejich opotřebení a jejich odstranění</t>
  </si>
  <si>
    <t>227851</t>
  </si>
  <si>
    <t>MIKROPILOTY KOMPLET D DO 300MM NA POVRCHU</t>
  </si>
  <si>
    <t>mikropiloty prům. 219 mm, dl. 12,0 m, 26ks kompletní dodávka vč. dopravy, úpravy prac. plošiny, šablon, vystrojení, výztužné trubky (108/16), vč. přesahu výztuže do základu, hlavice, injektáže vč. malty, vč. vybudování a odstranění tělesa plošiny pro vrtání mikropilot</t>
  </si>
  <si>
    <t>12,0*26 = 312,000 [A]</t>
  </si>
  <si>
    <t>Položka zahrnuje:
- kompletní práce, které jsou nutné pro předepsanou funkci mikropilot
- dodání trubek a injekčních hmot, osazení a zainjektování trubek
- včetně pomocných konstrukcí (lešení, montážní plošiny a pod.)
Položka nezahrnuje:
- vrty (uvedou se v položce 261 nebo 266).
Způsob měření:
- pod pojmem DN mikropilot se rozumí DN dříku</t>
  </si>
  <si>
    <t>26174</t>
  </si>
  <si>
    <t>VRTY PRO KOTV, INJEKT, MIKROPIL NA POVR TŘ I A II D DO 200MM</t>
  </si>
  <si>
    <t>pro HEB 120 záporového pažení, vrty DN 200 mm, vč. montáže a demontáže vrtných souprav; včetně odvozu a uložení vývrtu na skládku 30 km (7,0m3)</t>
  </si>
  <si>
    <t>134.000000 = 134,000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</si>
  <si>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</si>
  <si>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26175</t>
  </si>
  <si>
    <t>VRTY PRO KOTV, INJEKT, MIKROPIL NA POVR TŘ I A II D DO 300MM</t>
  </si>
  <si>
    <t>mikropiloty - vrt dl.13,0m, zemina F7, S5 SC (písek štěrkovito-jílovitý), dl. 13,0*26=338,0 mb, vč. hluchého vrtání 1,4m, komplet vč. všech souvisejících prací; včetně odvozu a uložení vývrtu (12,8m3) na skládku do 30 km</t>
  </si>
  <si>
    <t>13,0*26 = 338,000 [A]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</si>
  <si>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</si>
  <si>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272325</t>
  </si>
  <si>
    <t>ZÁKLADY ZE ŽELEZOBETONU DO C30/37 (B37)</t>
  </si>
  <si>
    <t>základ mostu C 30/37 XC4, XA1, XD2, vč. bednění</t>
  </si>
  <si>
    <t>1,87*(10,86+11,24) = 41,327 [A]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</si>
  <si>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</si>
  <si>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</si>
  <si>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B500B/R (10505)</t>
  </si>
  <si>
    <t>výztuž základu mostu, odhad 150 kg/m3, vč. ochrany PKO</t>
  </si>
  <si>
    <t>41,327*0,15 = 6,199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</si>
  <si>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74 - pol.č.74432).
- povrchovou antikorozní úpravu výztuže,
- separaci výztuže,
- osazení měřících zařízení a úpravy pro ně,
- osazení měřících skříní nebo míst pro měření bludných proudů.</t>
  </si>
  <si>
    <t>28997F</t>
  </si>
  <si>
    <t>OPLÁŠTĚNÍ (ZPEVNĚNÍ) Z GEOTEXTILIE DO 600G/M2</t>
  </si>
  <si>
    <t>oboustranná ochrana těsnící PE fólie (viz položka 28999), geotextilie hm. min. 600 g/m2</t>
  </si>
  <si>
    <t>30,450*4 = 121,800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</si>
  <si>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</si>
  <si>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28999</t>
  </si>
  <si>
    <t>OPLÁŠTĚNÍ (ZPEVNĚNÍ) Z FÓLIE</t>
  </si>
  <si>
    <t>30,450*2 = 60,900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</si>
  <si>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</si>
  <si>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</si>
  <si>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</si>
  <si>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31717</t>
  </si>
  <si>
    <t>KOVOVÉ KONSTRUKCE PRO KOTVENÍ ŘÍMSY</t>
  </si>
  <si>
    <t>KG</t>
  </si>
  <si>
    <t>kotvení říms do vývrtů na chemické kotvy</t>
  </si>
  <si>
    <t>2*19*6,5 = 247,000 [A]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</si>
  <si>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</si>
  <si>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</si>
  <si>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</si>
  <si>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C30/37 XC4, XF4, XD3, vč. bednění, úpravy prac. a dilat. spar a zámečnických výrobků</t>
  </si>
  <si>
    <t>0,56*18,8*2 = 21,056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</si>
  <si>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</si>
  <si>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</si>
  <si>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B500B/R (10505)</t>
  </si>
  <si>
    <t>odhad 180kg/m3, vč.opatření PKO</t>
  </si>
  <si>
    <t>21,056*180/1000 = 3,790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</si>
  <si>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</si>
  <si>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318124</t>
  </si>
  <si>
    <t>ZDI ODDĚLOVACÍ A OHRADNÍ Z DÍLCŮ ŽELEZOBETON DO C25/30</t>
  </si>
  <si>
    <t>palisádová stěna za pravým křídlem OP2, vč.bet lože (0,2m3)</t>
  </si>
  <si>
    <t>0,045*4 = 0,180 [A]</t>
  </si>
  <si>
    <t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</si>
  <si>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333325</t>
  </si>
  <si>
    <t>MOSTNÍ OPĚRY A KŘÍDLA ZE ŽELEZOVÉHO BETONU DO C30/37 (B37)</t>
  </si>
  <si>
    <t>mostní křídla C 30/37 XC4, XF2, XD2 vč. bednění, úpravy pracovních spar</t>
  </si>
  <si>
    <t>(6,954+6,998+6,754+8,323)*0,5 = 14,515 [A]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</si>
  <si>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</si>
  <si>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</si>
  <si>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B500B/R (10505)</t>
  </si>
  <si>
    <t>výztuž křídel, odhad 150kg/m3, vč. opatření PKO</t>
  </si>
  <si>
    <t>14,515*150/1000 = 2,177 [A]</t>
  </si>
  <si>
    <t>389325</t>
  </si>
  <si>
    <t>MOSTNÍ RÁMOVÉ KONSTRUKCE ZE ŽELEZOBETONU C30/37</t>
  </si>
  <si>
    <t>stěny a příčle C 30/37 XF2, vč. bednění, prostupů, vč. skruže 340 m3</t>
  </si>
  <si>
    <t>78,043+54,784 = 132,827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</si>
  <si>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</si>
  <si>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389365</t>
  </si>
  <si>
    <t>VÝZTUŽ MOSTNÍ RÁMOVÉ KONSTRUKCE Z OCELI 10505, B500B</t>
  </si>
  <si>
    <t>stěny a příčle 180 kg/m3, vč. opatření PKO</t>
  </si>
  <si>
    <t>132,827*0,18 = 23,909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</si>
  <si>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</si>
  <si>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</t>
  </si>
  <si>
    <t>Vodorovné konstrukce</t>
  </si>
  <si>
    <t>431125</t>
  </si>
  <si>
    <t>SCHODIŠŤ KONSTR Z DÍLCŮ ŽELEZOBETON DO C30/37 (B37)</t>
  </si>
  <si>
    <t>schodiště u OP1 a OP2, bet. stupně, vč. výztuže, bet. lože C25/30 XC2, XF4, vč.podkladního betonu, vč.podsypu ze ŠD (2,2m3)</t>
  </si>
  <si>
    <t>6,149*2 = 12,298 [A]</t>
  </si>
  <si>
    <t>451312</t>
  </si>
  <si>
    <t>PODKLADNÍ A VÝPLŇOVÉ VRSTVY Z PROSTÉHO BETONU C12/15</t>
  </si>
  <si>
    <t>podkladní beton pod základ mostu, C 12/15</t>
  </si>
  <si>
    <t>71,033*0,20 = 14,207 [A]</t>
  </si>
  <si>
    <t>spádovaný podklad pod drenáž za opěrami</t>
  </si>
  <si>
    <t>2*4,43 = 8,860 [A]</t>
  </si>
  <si>
    <t>45831</t>
  </si>
  <si>
    <t>VÝPLŇ ZA OPĚRAMI A ZDMI Z PROSTÉHO BETONU</t>
  </si>
  <si>
    <t>beton C 25/30 XF2, přechodový klín</t>
  </si>
  <si>
    <t>2,128*(9,75+10,15) = 42,347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</si>
  <si>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</si>
  <si>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458523</t>
  </si>
  <si>
    <t>VÝPLŇ ZA OPĚRAMI A ZDMI Z KAMENIVA DRCENÉHO, INDEX ZHUTNĚNÍ ID DO 0,9</t>
  </si>
  <si>
    <t>ochranný zásyp za rubem opěr a opěrné zdi na tl. promrzání (za rubem opěr a křídel), ŠD třídy A fr.0-32, Id=min.0,85</t>
  </si>
  <si>
    <t>7,450+6,771 = 14,221 [A]</t>
  </si>
  <si>
    <t>položka zahrnuje dodávku předepsaného kameniva, mimostaveništní a vnitrostaveništní dopravu a jeho uložení
není-li v zadávací dokumentaci uvedeno jinak, jedná se o nakupovaný materiál</t>
  </si>
  <si>
    <t>46321</t>
  </si>
  <si>
    <t>ROVNANINA Z LOMOVÉHO KAMENE</t>
  </si>
  <si>
    <t>přechodový úsek na vtoku a výtoku - kamenná rovnanina s urovnaným lícem, hmotnosr kamene 80-150 kg/ks</t>
  </si>
  <si>
    <t>1,0*(3,0+3,3) = 6,300 [A]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</si>
  <si>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</si>
  <si>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465512</t>
  </si>
  <si>
    <t>DLAŽBY Z LOMOVÉHO KAMENE NA MC</t>
  </si>
  <si>
    <t>lomový kámen tl.min.200mm do beton.lože tl.min.100mm, celk min.tl.300mm, odláždění kolem křídel a v korytě</t>
  </si>
  <si>
    <t>46,519+16,211 = 62,730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</si>
  <si>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</si>
  <si>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</t>
  </si>
  <si>
    <t>STUPNĚ A PRAHY VODNÍCH KORYT Z PROSTÉHO BETONU</t>
  </si>
  <si>
    <t>příčný práh na vtoku a výtoku, beton prokládaný kamenem</t>
  </si>
  <si>
    <t>0,6*0,7*(4,0+4,2) = 3,444 [A]</t>
  </si>
  <si>
    <t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</si>
  <si>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</t>
  </si>
  <si>
    <t>Komunikace</t>
  </si>
  <si>
    <t>56333</t>
  </si>
  <si>
    <t>VOZOVKOVÉ VRSTVY ZE ŠTĚRKODRTI TL. DO 150MM</t>
  </si>
  <si>
    <t>horní vrstva ŠD A na celou plochu úpravy komunikace</t>
  </si>
  <si>
    <t>180,579+180,476 = 361,055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</si>
  <si>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</si>
  <si>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</si>
  <si>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</si>
  <si>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dolní vrstva ŠD na celou plochu úpravy komunikace, tl. 200 mm, vč dovozu z mezideponie - původní podkladní vrstvy 81,490  m3 (100%)</t>
  </si>
  <si>
    <t>407,449 = 407,449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</si>
  <si>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</si>
  <si>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56933</t>
  </si>
  <si>
    <t>ZPEVNĚNÍ KRAJNIC ZE ŠTĚRKODRTI TL. DO 150MM</t>
  </si>
  <si>
    <t>nové krajnice š. 125 cm (tl. 15 cm), štěrkodrt 0/32</t>
  </si>
  <si>
    <t>26,796+29,196+28,504+10,926 = 95,422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</si>
  <si>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</si>
  <si>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572121</t>
  </si>
  <si>
    <t>INFILTRAČNÍ POSTŘIK ASFALTOVÝ DO 1,0KG/M2</t>
  </si>
  <si>
    <t>pod ACP 16+, vč. podrcení kamenivem do 2kg/m2</t>
  </si>
  <si>
    <t>361.055000 = 361,055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</si>
  <si>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</si>
  <si>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572211</t>
  </si>
  <si>
    <t>SPOJOVACÍ POSTŘIK Z ASFALTU DO 0,5KG/M2</t>
  </si>
  <si>
    <t>2 vrstvy, pod ACO11+, pod ACL16+</t>
  </si>
  <si>
    <t>84,203+416,725+346,273 = 847,201 [A]</t>
  </si>
  <si>
    <t>572741</t>
  </si>
  <si>
    <t>ASFALTOVÝ NÁTĚR VOZOVKY</t>
  </si>
  <si>
    <t>vodonepropustný nátěr vozovky š.500mm podél nižší obruby (asfaltová suspenze)</t>
  </si>
  <si>
    <t>22,796*0,5 = 11,398 [A]</t>
  </si>
  <si>
    <t>- dodání všech předepsaných materiálů pro nátěry v předepsaném množství
- provedení dle předepsaného technologického předpisu
- zřízení vrstvy bez rozlišení šířky, pokládání vrstvy po etapách
- úpravu napojení, ukončení</t>
  </si>
  <si>
    <t>57475</t>
  </si>
  <si>
    <t>VOZOVKOVÉ VÝZTUŽNÉ VRSTVY Z GEOMŘÍŽOVINY</t>
  </si>
  <si>
    <t>Výztužný prvek dle TP115  z dvouosé geomříže š.2,0m ve vozovce nad spárou NK x přechodová deska,
- dvouosá geomříž, pevnost v tahu min. 20 kN, tažnost max 15%
- instal. geotextilie, pevnost v tahu min. 0,5 kN, hm. min. 100 gr/m2</t>
  </si>
  <si>
    <t>(8,55+9,05)*2 = 35,200 [A]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</si>
  <si>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</si>
  <si>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574A34</t>
  </si>
  <si>
    <t>ASFALTOVÝ BETON PRO OBRUSNÉ VRSTVY ACO 11+, 11S TL. 40MM</t>
  </si>
  <si>
    <t>asf.beton ACO 11+, tl.40mm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</si>
  <si>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</si>
  <si>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</si>
  <si>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</si>
  <si>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asf.beton ACL 16+, tl.50mm, na mostě</t>
  </si>
  <si>
    <t>574C55</t>
  </si>
  <si>
    <t>ASFALTOVÝ BETON PRO LOŽNÍ VRSTVY ACL 16 TL. 60MM</t>
  </si>
  <si>
    <t>asf.beton ACL 16+, tl.60mm, mimo most</t>
  </si>
  <si>
    <t>416,725-76,6 = 340,125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</si>
  <si>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</si>
  <si>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574E76</t>
  </si>
  <si>
    <t>ASFALTOVÝ BETON PRO PODKLADNÍ VRSTVY ACP 16+, 16S TL. 80MM</t>
  </si>
  <si>
    <t>podkladní vrstva, asf. beton ACP 16+, tl. 80 mm, v celém úseku mimo most</t>
  </si>
  <si>
    <t>168,835+177,438 = 346,273 [A]</t>
  </si>
  <si>
    <t>575C43</t>
  </si>
  <si>
    <t>LITÝ ASFALT MA IV (OCHRANA MOSTNÍ IZOLACE) 11 TL. 35MM</t>
  </si>
  <si>
    <t>litý asfalt MA 11 IV tl.35mm na NK</t>
  </si>
  <si>
    <t>58251</t>
  </si>
  <si>
    <t>DLÁŽDĚNÉ KRYTY Z BETONOVÝCH DLAŽDIC DO LOŽE Z KAMENIVA</t>
  </si>
  <si>
    <t>chodník z nového materiálu - zámková betonová dlažba šedá tl. 40 mm, lože z drti 4/8 (tl. 40 mm); z toho 2,5 m2 reliéfní tmavě šedá</t>
  </si>
  <si>
    <t>9,324+2,476 = 11,800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</si>
  <si>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</si>
  <si>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7</t>
  </si>
  <si>
    <t>Přidružená stavební výroba</t>
  </si>
  <si>
    <t>711111</t>
  </si>
  <si>
    <t>IZOLACE BĚŽNÝCH KONSTRUKCÍ PROTI ZEMNÍ VLHKOSTI ASFALTOVÝMI NÁTĚRY</t>
  </si>
  <si>
    <t>obsypané povrchy křídel (1xNp+2xNa)</t>
  </si>
  <si>
    <t>3,165+41,049 = 44,214 [A]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</si>
  <si>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</si>
  <si>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711132</t>
  </si>
  <si>
    <t>IZOLACE BĚŽNÝCH KONSTRUKCÍ PROTI VOLNĚ STÉKAJÍCÍ VODĚ ASFALTOVÝMI PÁSY</t>
  </si>
  <si>
    <t>rub opěr a základy, vč. penetrace</t>
  </si>
  <si>
    <t>119,768+62,695 = 182,463 [A]</t>
  </si>
  <si>
    <t>711412</t>
  </si>
  <si>
    <t>IZOLACE MOSTOVEK CELOPLOŠNÁ ASFALTOVÝMI PÁSY</t>
  </si>
  <si>
    <t>pod vozovkou na NK,  vč. pečetící vrstvy</t>
  </si>
  <si>
    <t>76.439000 = 76,439 [A]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</si>
  <si>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</t>
  </si>
  <si>
    <t>711432</t>
  </si>
  <si>
    <t>IZOLACE MOSTOVEK POD ŘÍMSOU ASFALTOVÝMI PÁSY</t>
  </si>
  <si>
    <t>izolace pod římsami na NK, vč. ochrany pásem s hliníkovou vložkou, vč. pečetící vrstvy, izolace není zahrnuta v položce 711412</t>
  </si>
  <si>
    <t>18,389+18,683 = 37,072 [A]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</si>
  <si>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lepenku s hliníkovou vložkou, litý asfalt, asfaltový beton</t>
  </si>
  <si>
    <t>711509</t>
  </si>
  <si>
    <t>OCHRANA IZOLACE NA POVRCHU TEXTILIÍ</t>
  </si>
  <si>
    <t>geotextilie jako ochrana proti poškození izolace, hmotnost min. 600g/m2, tl. min. 6mm, tažnost min. 70%, rub opěr, křídla</t>
  </si>
  <si>
    <t>44,214+182,463 = 226,677 [A]</t>
  </si>
  <si>
    <t>položka zahrnuje:
- dodání  předepsaného ochranného materiálu
- zřízení ochrany izolace</t>
  </si>
  <si>
    <t>767911</t>
  </si>
  <si>
    <t>OPLOCENÍ Z DRÁTĚNÉHO PLETIVA POZINKOVANÉHO STANDARDNÍHO</t>
  </si>
  <si>
    <t>plot před mostem, bude přesunut do polohy po obvodu stavby (73,5m2), vč.vytažení a zaberanění dřev,sloupků (10ks), po dokončení stavby bude vrácen zpět (73,5m2), vč.vytažení a zaberanění dřev,sloupků (10ks)</t>
  </si>
  <si>
    <t>73.500000 = 73,500 [A]</t>
  </si>
  <si>
    <t>Položka zahrnuje:
- vlastní pletivo
- rámy, rošty, lišty, kování, podpěrné, závěsné, upevňovací prvky, spojovací a těsnící materiál, pomocný materiál, kompletní povrchovou úpravu.
- případně i ostnatý drát
Položka nezahrnuje:
- sloupky a vzpěry, které se vykazují v samostatných položkách 338**
- podezdívka (272**)
Způsob měření:
- uvažovaná plocha se pak vypočítává po horní hranu drátu</t>
  </si>
  <si>
    <t>78382</t>
  </si>
  <si>
    <t>NÁTĚRY BETON KONSTR TYP S2 (OS-B)</t>
  </si>
  <si>
    <t>povrch NK, sjednocující ochranný nátěr</t>
  </si>
  <si>
    <t>13,380+12,281+40,143 = 65,804 [A]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</si>
  <si>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</si>
  <si>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78383</t>
  </si>
  <si>
    <t>NÁTĚRY BETON KONSTR TYP S4 (OS-C)</t>
  </si>
  <si>
    <t>ochranný nátěr říms</t>
  </si>
  <si>
    <t>(18,7+18,8)*2,75 = 103,125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</si>
  <si>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</si>
  <si>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</si>
  <si>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</t>
  </si>
  <si>
    <t>81434</t>
  </si>
  <si>
    <t>POTRUBÍ Z TRUB BETONOVÝCH DN DO 200MM</t>
  </si>
  <si>
    <t>odpad z vpusti, vyústění do potoka na výtoku</t>
  </si>
  <si>
    <t>7.555000 = 7,555 [A]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</si>
  <si>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zkoušky vodotěsnosti a televizní prohlídku</t>
  </si>
  <si>
    <t>89712</t>
  </si>
  <si>
    <t>VPUSŤ KANALIZAČNÍ ULIČNÍ KOMPLETNÍ Z BETONOVÝCH DÍLCŮ</t>
  </si>
  <si>
    <t>vpust  ve vozovce z prefa dílců JS500 hl.2,0m, vč. litinového rámu a plastové mříže DIN M508D ve třídě zatížení D400, vč.podklad betonu 0,2m3, vč. zpětného zásypu hutněným ŠP (1,9 m3)</t>
  </si>
  <si>
    <t>1.000000 = 1,000 [A]</t>
  </si>
  <si>
    <t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</si>
  <si>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9112B1</t>
  </si>
  <si>
    <t>ZÁBRADLÍ MOSTNÍ SE SVISLOU VÝPLNÍ - DODÁVKA A MONTÁŽ</t>
  </si>
  <si>
    <t>vč. kotvení a PKO dle specifikace v Technické zprávě (nátěrový systém), vč.VTD,  nové mostní trubkové zábradlí se svislou výplní</t>
  </si>
  <si>
    <t>2*19,8 = 39,600 [A]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</si>
  <si>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</si>
  <si>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91345</t>
  </si>
  <si>
    <t>NIVELAČNÍ ZNAČKY KOVOVÉ</t>
  </si>
  <si>
    <t>4.000000 = 4,000 [A]</t>
  </si>
  <si>
    <t>položka zahrnuje:
- dodání a osazení nivelační značky včetně nutných zemních prací
- vnitrostaveništní a mimostaveništní dopravu</t>
  </si>
  <si>
    <t>91355</t>
  </si>
  <si>
    <t>EVIDENČNÍ ČÍSLO MOSTU</t>
  </si>
  <si>
    <t>osazení tabulek (ev .č. mostu 1361-2), vč. sloupků a patek</t>
  </si>
  <si>
    <t>položka zahrnuje štítek s evidenčním číslem mostu, sloupek dopravní značky včetně osazení a nutných zemních prací a zabetonování</t>
  </si>
  <si>
    <t>914113</t>
  </si>
  <si>
    <t>DOPRAVNÍ ZNAČKY ZÁKLADNÍ VELIKOSTI OCELOVÉ NEREFLEXNÍ - DEMONTÁŽ</t>
  </si>
  <si>
    <t>2x normální, 2x výhradní zatížitelnost, 2x evid.číslo mostu, včetně odvozu do depozitu investora do 30 km</t>
  </si>
  <si>
    <t>Položka zahrnuje odstranění, demontáž a odklizení materiálu s odvozem na předepsané místo</t>
  </si>
  <si>
    <t>917223</t>
  </si>
  <si>
    <t>SILNIČNÍ A CHODNÍKOVÉ OBRUBY Z BETONOVÝCH OBRUBNÍKŮ ŠÍŘ 100MM</t>
  </si>
  <si>
    <t>nový chodníkový obrubník, vč. lože z betonu (4,6m3)</t>
  </si>
  <si>
    <t>33,0+8,0 = 41,000 [A]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</si>
  <si>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</si>
  <si>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</si>
  <si>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</si>
  <si>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přechodové obrubníky na styku s vozovkou, včetně lože z betonu (0,9 m3)</t>
  </si>
  <si>
    <t>8.000000 = 8,000 [A]</t>
  </si>
  <si>
    <t>919111</t>
  </si>
  <si>
    <t>ŘEZÁNÍ ASFALTOVÉHO KRYTU VOZOVEK TL DO 50MM</t>
  </si>
  <si>
    <t>nad opěrami, hl. řezu 40 mm</t>
  </si>
  <si>
    <t>položka zahrnuje řezání vozovkové vrstvy v předepsané tloušťce, včetně spotřeby vody</t>
  </si>
  <si>
    <t>919112</t>
  </si>
  <si>
    <t>ŘEZÁNÍ ASFALTOVÉHO KRYTU VOZOVEK TL DO 100MM</t>
  </si>
  <si>
    <t>příčné řezy vozovkou na spoji nové a stávající vozovky, hl. řezu 100 mm</t>
  </si>
  <si>
    <t>4,8+6,0 = 10,800 [A]</t>
  </si>
  <si>
    <t>931182</t>
  </si>
  <si>
    <t>VÝPLŇ DILATAČNÍCH SPAR Z POLYSTYRENU TL 20MM</t>
  </si>
  <si>
    <t>dilatační spáry říms</t>
  </si>
  <si>
    <t>0,556*4 = 2,224 [A]</t>
  </si>
  <si>
    <t>položka zahrnuje dodávku a osazení předepsaného materiálu, očištění ploch spáry před úpravou, očištění okolí spáry po úpravě</t>
  </si>
  <si>
    <t>přechodové klíny</t>
  </si>
  <si>
    <t>33,950*0,5 = 16,975 [A]</t>
  </si>
  <si>
    <t>931314</t>
  </si>
  <si>
    <t>TĚSNĚNÍ DILATAČ SPAR ASF ZÁLIVKOU PRŮŘ DO 400MM2</t>
  </si>
  <si>
    <t>příčně vozovkou na spoji nové a stávající vozovky</t>
  </si>
  <si>
    <t>položka zahrnuje dodávku a osazení předepsaného materiálu, očištění ploch spáry před úpravou, očištění okolí spáry po úpravě
nezahrnuje těsnící profil</t>
  </si>
  <si>
    <t>931316</t>
  </si>
  <si>
    <t>TĚSNĚNÍ DILATAČ SPAR ASF ZÁLIVKOU PRŮŘ DO 800MM2</t>
  </si>
  <si>
    <t>pod obrubou, nad opěrami</t>
  </si>
  <si>
    <t>22,466+22,796+7,475+7,778 = 60,515 [A]</t>
  </si>
  <si>
    <t>931333</t>
  </si>
  <si>
    <t>TĚSNĚNÍ DILATAČNÍCH SPAR POLYURETANOVÝM TMELEM PRŮŘEZU DO 300MM2</t>
  </si>
  <si>
    <t>těsnění styku křídla a dříku opěry</t>
  </si>
  <si>
    <t>2,831+2,885+3,055+3,005 = 11,776 [A]</t>
  </si>
  <si>
    <t>931334</t>
  </si>
  <si>
    <t>TĚSNĚNÍ DILATAČNÍCH SPAR POLYURETANOVÝM TMELEM PRŮŘEZU DO 400MM2</t>
  </si>
  <si>
    <t>těsnění pracovních a dilatačních spar říms</t>
  </si>
  <si>
    <t>2,75*6 = 16,500 [A]</t>
  </si>
  <si>
    <t>93134</t>
  </si>
  <si>
    <t>TĚSNĚNÍ DILATAČNÍCH SPAR ASFALTOVOU PÁSKOU</t>
  </si>
  <si>
    <t>utěsnění pracovní spáry, dřík-křídlo, šířka pásku 0,5 m, vč. fabionu a souvisejícíh prací</t>
  </si>
  <si>
    <t>93136</t>
  </si>
  <si>
    <t>PŘEKRYTÍ DILATAČNÍCH SPAR ASFALTOVOU LEPENKOU</t>
  </si>
  <si>
    <t>přelep spáry NK x přechodový klín, š.pásu 1,0 m, průtažnost min. 30%</t>
  </si>
  <si>
    <t>8,0+8,4 = 16,400 [A]</t>
  </si>
  <si>
    <t>položka zahrnuje dodávku a připevnění předepsané lepenky, včetně nutných přesahů</t>
  </si>
  <si>
    <t>93631</t>
  </si>
  <si>
    <t>DROBNÉ DOPLŇK KONSTR BETON MONOLIT</t>
  </si>
  <si>
    <t>letopočet výstavby (vlisem do betonu)</t>
  </si>
  <si>
    <t>93650</t>
  </si>
  <si>
    <t>DROBNÉ DOPLŇK KONSTR KOVOVÉ</t>
  </si>
  <si>
    <t>drenážní hliníkový profil 30/20 - odvodnění izolace</t>
  </si>
  <si>
    <t>12.650000 = 12,650 [A]</t>
  </si>
  <si>
    <t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</si>
  <si>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936531</t>
  </si>
  <si>
    <t>MOSTNÍ ODVODŇOVACÍ SOUPRAVA 300/300</t>
  </si>
  <si>
    <t>odvodňovač 300/300, DN 150, vč. průchodu NK,  komplet, vč. všech souvisejících prací</t>
  </si>
  <si>
    <t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</si>
  <si>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936541</t>
  </si>
  <si>
    <t>MOSTNÍ ODVODŇOVACÍ TRUBKA (POVRCHŮ IZOLACE) Z NEREZ OCELI</t>
  </si>
  <si>
    <t>odvodňovací trubička izolace z nerezové oceli (1.4404 nebo 1.4571), komplet, vč. průchodek</t>
  </si>
  <si>
    <t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</si>
</sst>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11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  <font>
      <b/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8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4" fillId="2" borderId="0" xfId="3" applyFill="1">
      <alignment horizontal="right" vertical="center" wrapText="1"/>
    </xf>
    <xf numFmtId="164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4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4" borderId="7" xfId="0" applyNumberFormat="1" applyFill="1" applyBorder="1" applyAlignment="1" applyProtection="1">
      <alignment horizontal="center"/>
      <protection locked="0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8" fillId="0" borderId="7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10" fillId="2" borderId="0" xfId="3" applyFont="1" applyFill="1">
      <alignment horizontal="right" vertical="center" wrapText="1"/>
    </xf>
    <xf numFmtId="4" fontId="4" fillId="0" borderId="1" xfId="5" applyNumberFormat="1" applyBorder="1" applyAlignment="1">
      <alignment vertical="center" wrapText="1"/>
    </xf>
  </cellXfs>
  <cellStyles count="14">
    <cellStyle name="NadpisRekapitulaceSoupisPraciStyle" xfId="2" xr:uid="{00000000-0005-0000-0000-000002000000}"/>
    <cellStyle name="NadpisStrukturyStyle" xfId="7" xr:uid="{00000000-0005-0000-0000-000007000000}"/>
    <cellStyle name="NadpisySloupcuStyle" xfId="4" xr:uid="{00000000-0005-0000-0000-000004000000}"/>
    <cellStyle name="NormalBoldLeftStyle" xfId="9" xr:uid="{00000000-0005-0000-0000-000009000000}"/>
    <cellStyle name="NormalBoldRightStyle" xfId="10" xr:uid="{00000000-0005-0000-0000-00000A000000}"/>
    <cellStyle name="NormalBoldStyle" xfId="5" xr:uid="{00000000-0005-0000-0000-000005000000}"/>
    <cellStyle name="NormalLeftStyle" xfId="11" xr:uid="{00000000-0005-0000-0000-00000B000000}"/>
    <cellStyle name="Normální" xfId="0" builtinId="0"/>
    <cellStyle name="NormalRightStyle" xfId="12" xr:uid="{00000000-0005-0000-0000-00000C000000}"/>
    <cellStyle name="NormalStyle" xfId="1" xr:uid="{00000000-0005-0000-0000-000001000000}"/>
    <cellStyle name="PolDoplnInfoStyle" xfId="13" xr:uid="{00000000-0005-0000-0000-00000D000000}"/>
    <cellStyle name="RekapitulaceCenyStyle" xfId="3" xr:uid="{00000000-0005-0000-0000-000003000000}"/>
    <cellStyle name="StavbaRozpocetHeaderStyle" xfId="6" xr:uid="{00000000-0005-0000-0000-000006000000}"/>
    <cellStyle name="StavebniDilStyle" xfId="8" xr:uid="{00000000-0005-0000-0000-000008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workbookViewId="0">
      <selection activeCell="B8" sqref="B8"/>
    </sheetView>
  </sheetViews>
  <sheetFormatPr defaultRowHeight="15" x14ac:dyDescent="0.25"/>
  <cols>
    <col min="1" max="1" width="12.85546875" customWidth="1"/>
    <col min="2" max="2" width="52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8" t="s">
        <v>2</v>
      </c>
      <c r="C2" s="3"/>
      <c r="D2" s="3"/>
      <c r="E2" s="3"/>
    </row>
    <row r="3" spans="1:5" x14ac:dyDescent="0.25">
      <c r="A3" s="3"/>
      <c r="B3" s="49"/>
      <c r="C3" s="3"/>
      <c r="D3" s="3"/>
      <c r="E3" s="3"/>
    </row>
    <row r="4" spans="1:5" ht="15" customHeight="1" x14ac:dyDescent="0.25">
      <c r="A4" s="3"/>
      <c r="B4" s="48" t="s">
        <v>3</v>
      </c>
      <c r="C4" s="49"/>
      <c r="D4" s="49"/>
      <c r="E4" s="49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4" t="s">
        <v>4</v>
      </c>
      <c r="C6" s="5">
        <f>SUM(C10:C13)</f>
        <v>0</v>
      </c>
      <c r="D6" s="3"/>
      <c r="E6" s="3"/>
    </row>
    <row r="7" spans="1:5" x14ac:dyDescent="0.25">
      <c r="A7" s="3"/>
      <c r="B7" s="56" t="s">
        <v>5</v>
      </c>
      <c r="C7" s="5">
        <f>SUM(E10:E13)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x14ac:dyDescent="0.25">
      <c r="A10" s="7" t="s">
        <v>20</v>
      </c>
      <c r="B10" s="8" t="s">
        <v>21</v>
      </c>
      <c r="C10" s="57">
        <f>'0001'!I3</f>
        <v>0</v>
      </c>
      <c r="D10" s="57">
        <f>SUMIFS('0001'!O:O,'0001'!A:A,"P")</f>
        <v>0</v>
      </c>
      <c r="E10" s="57">
        <f>C10+D10</f>
        <v>0</v>
      </c>
    </row>
    <row r="11" spans="1:5" x14ac:dyDescent="0.25">
      <c r="A11" s="7" t="s">
        <v>105</v>
      </c>
      <c r="B11" s="8" t="s">
        <v>106</v>
      </c>
      <c r="C11" s="57">
        <f>'0011'!I3</f>
        <v>0</v>
      </c>
      <c r="D11" s="57">
        <f>SUMIFS('0011'!O:O,'0011'!A:A,"P")</f>
        <v>0</v>
      </c>
      <c r="E11" s="57">
        <f>C11+D11</f>
        <v>0</v>
      </c>
    </row>
    <row r="12" spans="1:5" x14ac:dyDescent="0.25">
      <c r="A12" s="7" t="s">
        <v>160</v>
      </c>
      <c r="B12" s="8" t="s">
        <v>161</v>
      </c>
      <c r="C12" s="57">
        <f>'1511'!I3</f>
        <v>0</v>
      </c>
      <c r="D12" s="57">
        <f>SUMIFS('1511'!O:O,'1511'!A:A,"P")</f>
        <v>0</v>
      </c>
      <c r="E12" s="57">
        <f>C12+D12</f>
        <v>0</v>
      </c>
    </row>
    <row r="13" spans="1:5" x14ac:dyDescent="0.25">
      <c r="A13" s="7" t="s">
        <v>184</v>
      </c>
      <c r="B13" s="8" t="s">
        <v>185</v>
      </c>
      <c r="C13" s="57">
        <f>'2011'!I3</f>
        <v>0</v>
      </c>
      <c r="D13" s="57">
        <f>SUMIFS('2011'!O:O,'2011'!A:A,"P")</f>
        <v>0</v>
      </c>
      <c r="E13" s="57">
        <f>C13+D13</f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62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9"/>
      <c r="C1" s="10"/>
      <c r="D1" s="10"/>
      <c r="E1" s="11" t="s">
        <v>1</v>
      </c>
      <c r="F1" s="10"/>
      <c r="G1" s="10"/>
      <c r="H1" s="10"/>
      <c r="I1" s="10"/>
      <c r="J1" s="12"/>
      <c r="P1">
        <v>3</v>
      </c>
    </row>
    <row r="2" spans="1:16" ht="20.25" x14ac:dyDescent="0.25">
      <c r="A2" s="1"/>
      <c r="B2" s="13"/>
      <c r="C2" s="14"/>
      <c r="D2" s="14"/>
      <c r="E2" s="15" t="s">
        <v>13</v>
      </c>
      <c r="F2" s="14"/>
      <c r="G2" s="14"/>
      <c r="H2" s="14"/>
      <c r="I2" s="14"/>
      <c r="J2" s="16"/>
    </row>
    <row r="3" spans="1:16" x14ac:dyDescent="0.25">
      <c r="A3" s="3" t="s">
        <v>14</v>
      </c>
      <c r="B3" s="17" t="s">
        <v>15</v>
      </c>
      <c r="C3" s="50" t="s">
        <v>16</v>
      </c>
      <c r="D3" s="51"/>
      <c r="E3" s="18" t="s">
        <v>17</v>
      </c>
      <c r="F3" s="14"/>
      <c r="G3" s="14"/>
      <c r="H3" s="19" t="s">
        <v>11</v>
      </c>
      <c r="I3" s="20">
        <f>SUMIFS(I9:I62,A9:A62,"SD")</f>
        <v>0</v>
      </c>
      <c r="J3" s="16"/>
      <c r="O3">
        <v>0</v>
      </c>
      <c r="P3">
        <v>2</v>
      </c>
    </row>
    <row r="4" spans="1:16" x14ac:dyDescent="0.25">
      <c r="A4" s="3" t="s">
        <v>18</v>
      </c>
      <c r="B4" s="17" t="s">
        <v>19</v>
      </c>
      <c r="C4" s="50" t="s">
        <v>20</v>
      </c>
      <c r="D4" s="51"/>
      <c r="E4" s="18" t="s">
        <v>21</v>
      </c>
      <c r="F4" s="14"/>
      <c r="G4" s="14"/>
      <c r="H4" s="14"/>
      <c r="I4" s="14"/>
      <c r="J4" s="16"/>
      <c r="O4">
        <v>0.12</v>
      </c>
      <c r="P4">
        <v>2</v>
      </c>
    </row>
    <row r="5" spans="1:16" x14ac:dyDescent="0.25">
      <c r="A5" s="3" t="s">
        <v>22</v>
      </c>
      <c r="B5" s="17" t="s">
        <v>23</v>
      </c>
      <c r="C5" s="50" t="s">
        <v>11</v>
      </c>
      <c r="D5" s="51"/>
      <c r="E5" s="18" t="s">
        <v>12</v>
      </c>
      <c r="F5" s="14"/>
      <c r="G5" s="14"/>
      <c r="H5" s="14"/>
      <c r="I5" s="14"/>
      <c r="J5" s="16"/>
      <c r="O5">
        <v>0.21</v>
      </c>
    </row>
    <row r="6" spans="1:16" x14ac:dyDescent="0.25">
      <c r="A6" s="52" t="s">
        <v>24</v>
      </c>
      <c r="B6" s="53" t="s">
        <v>25</v>
      </c>
      <c r="C6" s="54" t="s">
        <v>26</v>
      </c>
      <c r="D6" s="54" t="s">
        <v>27</v>
      </c>
      <c r="E6" s="54" t="s">
        <v>28</v>
      </c>
      <c r="F6" s="54" t="s">
        <v>29</v>
      </c>
      <c r="G6" s="54" t="s">
        <v>30</v>
      </c>
      <c r="H6" s="54" t="s">
        <v>31</v>
      </c>
      <c r="I6" s="54"/>
      <c r="J6" s="55" t="s">
        <v>32</v>
      </c>
    </row>
    <row r="7" spans="1:16" x14ac:dyDescent="0.25">
      <c r="A7" s="52"/>
      <c r="B7" s="53"/>
      <c r="C7" s="54"/>
      <c r="D7" s="54"/>
      <c r="E7" s="54"/>
      <c r="F7" s="54"/>
      <c r="G7" s="54"/>
      <c r="H7" s="6" t="s">
        <v>33</v>
      </c>
      <c r="I7" s="6" t="s">
        <v>34</v>
      </c>
      <c r="J7" s="55"/>
    </row>
    <row r="8" spans="1:16" x14ac:dyDescent="0.25">
      <c r="A8" s="23">
        <v>0</v>
      </c>
      <c r="B8" s="21">
        <v>1</v>
      </c>
      <c r="C8" s="24">
        <v>2</v>
      </c>
      <c r="D8" s="6">
        <v>3</v>
      </c>
      <c r="E8" s="24">
        <v>4</v>
      </c>
      <c r="F8" s="6">
        <v>5</v>
      </c>
      <c r="G8" s="6">
        <v>6</v>
      </c>
      <c r="H8" s="6">
        <v>7</v>
      </c>
      <c r="I8" s="24">
        <v>8</v>
      </c>
      <c r="J8" s="22">
        <v>9</v>
      </c>
    </row>
    <row r="9" spans="1:16" x14ac:dyDescent="0.25">
      <c r="A9" s="25" t="s">
        <v>35</v>
      </c>
      <c r="B9" s="26"/>
      <c r="C9" s="27" t="s">
        <v>36</v>
      </c>
      <c r="D9" s="28"/>
      <c r="E9" s="25" t="s">
        <v>37</v>
      </c>
      <c r="F9" s="28"/>
      <c r="G9" s="28"/>
      <c r="H9" s="28"/>
      <c r="I9" s="29">
        <f>SUMIFS(I10:I12,A10:A12,"P")</f>
        <v>0</v>
      </c>
      <c r="J9" s="30"/>
    </row>
    <row r="10" spans="1:16" x14ac:dyDescent="0.25">
      <c r="A10" s="31" t="s">
        <v>38</v>
      </c>
      <c r="B10" s="31">
        <v>17</v>
      </c>
      <c r="C10" s="32" t="s">
        <v>39</v>
      </c>
      <c r="D10" s="31" t="s">
        <v>40</v>
      </c>
      <c r="E10" s="33" t="s">
        <v>41</v>
      </c>
      <c r="F10" s="34" t="s">
        <v>42</v>
      </c>
      <c r="G10" s="35">
        <v>1</v>
      </c>
      <c r="H10" s="36">
        <v>0</v>
      </c>
      <c r="I10" s="37">
        <f>ROUND(G10*H10,P4)</f>
        <v>0</v>
      </c>
      <c r="J10" s="34" t="s">
        <v>43</v>
      </c>
      <c r="O10" s="38">
        <f>I10*0.21</f>
        <v>0</v>
      </c>
      <c r="P10">
        <v>3</v>
      </c>
    </row>
    <row r="11" spans="1:16" ht="150" x14ac:dyDescent="0.25">
      <c r="A11" s="31" t="s">
        <v>44</v>
      </c>
      <c r="B11" s="39"/>
      <c r="C11" s="40"/>
      <c r="D11" s="40"/>
      <c r="E11" s="33" t="s">
        <v>45</v>
      </c>
      <c r="F11" s="40"/>
      <c r="G11" s="40"/>
      <c r="H11" s="40"/>
      <c r="I11" s="40"/>
      <c r="J11" s="41"/>
    </row>
    <row r="12" spans="1:16" ht="75" x14ac:dyDescent="0.25">
      <c r="A12" s="31" t="s">
        <v>46</v>
      </c>
      <c r="B12" s="39"/>
      <c r="C12" s="40"/>
      <c r="D12" s="40"/>
      <c r="E12" s="33" t="s">
        <v>47</v>
      </c>
      <c r="F12" s="40"/>
      <c r="G12" s="40"/>
      <c r="H12" s="40"/>
      <c r="I12" s="40"/>
      <c r="J12" s="41"/>
    </row>
    <row r="13" spans="1:16" x14ac:dyDescent="0.25">
      <c r="A13" s="25" t="s">
        <v>35</v>
      </c>
      <c r="B13" s="26"/>
      <c r="C13" s="27" t="s">
        <v>48</v>
      </c>
      <c r="D13" s="28"/>
      <c r="E13" s="25" t="s">
        <v>49</v>
      </c>
      <c r="F13" s="28"/>
      <c r="G13" s="28"/>
      <c r="H13" s="28"/>
      <c r="I13" s="29">
        <f>SUMIFS(I14:I16,A14:A16,"P")</f>
        <v>0</v>
      </c>
      <c r="J13" s="30"/>
    </row>
    <row r="14" spans="1:16" x14ac:dyDescent="0.25">
      <c r="A14" s="31" t="s">
        <v>38</v>
      </c>
      <c r="B14" s="31">
        <v>16</v>
      </c>
      <c r="C14" s="32" t="s">
        <v>50</v>
      </c>
      <c r="D14" s="31" t="s">
        <v>40</v>
      </c>
      <c r="E14" s="33" t="s">
        <v>51</v>
      </c>
      <c r="F14" s="34" t="s">
        <v>42</v>
      </c>
      <c r="G14" s="35">
        <v>1</v>
      </c>
      <c r="H14" s="36">
        <v>0</v>
      </c>
      <c r="I14" s="37">
        <f>ROUND(G14*H14,P4)</f>
        <v>0</v>
      </c>
      <c r="J14" s="34" t="s">
        <v>43</v>
      </c>
      <c r="O14" s="38">
        <f>I14*0.21</f>
        <v>0</v>
      </c>
      <c r="P14">
        <v>3</v>
      </c>
    </row>
    <row r="15" spans="1:16" ht="45" x14ac:dyDescent="0.25">
      <c r="A15" s="31" t="s">
        <v>44</v>
      </c>
      <c r="B15" s="39"/>
      <c r="C15" s="40"/>
      <c r="D15" s="40"/>
      <c r="E15" s="33" t="s">
        <v>52</v>
      </c>
      <c r="F15" s="40"/>
      <c r="G15" s="40"/>
      <c r="H15" s="40"/>
      <c r="I15" s="40"/>
      <c r="J15" s="41"/>
    </row>
    <row r="16" spans="1:16" ht="105" x14ac:dyDescent="0.25">
      <c r="A16" s="31" t="s">
        <v>46</v>
      </c>
      <c r="B16" s="39"/>
      <c r="C16" s="40"/>
      <c r="D16" s="40"/>
      <c r="E16" s="33" t="s">
        <v>53</v>
      </c>
      <c r="F16" s="40"/>
      <c r="G16" s="40"/>
      <c r="H16" s="40"/>
      <c r="I16" s="40"/>
      <c r="J16" s="41"/>
    </row>
    <row r="17" spans="1:16" x14ac:dyDescent="0.25">
      <c r="A17" s="25" t="s">
        <v>35</v>
      </c>
      <c r="B17" s="26"/>
      <c r="C17" s="27" t="s">
        <v>54</v>
      </c>
      <c r="D17" s="28"/>
      <c r="E17" s="25" t="s">
        <v>55</v>
      </c>
      <c r="F17" s="28"/>
      <c r="G17" s="28"/>
      <c r="H17" s="28"/>
      <c r="I17" s="29">
        <f>SUMIFS(I18:I62,A18:A62,"P")</f>
        <v>0</v>
      </c>
      <c r="J17" s="30"/>
    </row>
    <row r="18" spans="1:16" x14ac:dyDescent="0.25">
      <c r="A18" s="31" t="s">
        <v>38</v>
      </c>
      <c r="B18" s="31">
        <v>1</v>
      </c>
      <c r="C18" s="32" t="s">
        <v>56</v>
      </c>
      <c r="D18" s="31" t="s">
        <v>40</v>
      </c>
      <c r="E18" s="33" t="s">
        <v>57</v>
      </c>
      <c r="F18" s="34" t="s">
        <v>58</v>
      </c>
      <c r="G18" s="35">
        <v>1</v>
      </c>
      <c r="H18" s="36">
        <v>0</v>
      </c>
      <c r="I18" s="37">
        <f>ROUND(G18*H18,P4)</f>
        <v>0</v>
      </c>
      <c r="J18" s="34" t="s">
        <v>43</v>
      </c>
      <c r="O18" s="38">
        <f>I18*0.21</f>
        <v>0</v>
      </c>
      <c r="P18">
        <v>3</v>
      </c>
    </row>
    <row r="19" spans="1:16" ht="30" x14ac:dyDescent="0.25">
      <c r="A19" s="31" t="s">
        <v>44</v>
      </c>
      <c r="B19" s="39"/>
      <c r="C19" s="40"/>
      <c r="D19" s="40"/>
      <c r="E19" s="33" t="s">
        <v>59</v>
      </c>
      <c r="F19" s="40"/>
      <c r="G19" s="40"/>
      <c r="H19" s="40"/>
      <c r="I19" s="40"/>
      <c r="J19" s="41"/>
    </row>
    <row r="20" spans="1:16" ht="30" x14ac:dyDescent="0.25">
      <c r="A20" s="31" t="s">
        <v>46</v>
      </c>
      <c r="B20" s="39"/>
      <c r="C20" s="40"/>
      <c r="D20" s="40"/>
      <c r="E20" s="33" t="s">
        <v>60</v>
      </c>
      <c r="F20" s="40"/>
      <c r="G20" s="40"/>
      <c r="H20" s="40"/>
      <c r="I20" s="40"/>
      <c r="J20" s="41"/>
    </row>
    <row r="21" spans="1:16" x14ac:dyDescent="0.25">
      <c r="A21" s="31" t="s">
        <v>38</v>
      </c>
      <c r="B21" s="31">
        <v>2</v>
      </c>
      <c r="C21" s="32" t="s">
        <v>61</v>
      </c>
      <c r="D21" s="31" t="s">
        <v>40</v>
      </c>
      <c r="E21" s="33" t="s">
        <v>62</v>
      </c>
      <c r="F21" s="34" t="s">
        <v>58</v>
      </c>
      <c r="G21" s="35">
        <v>1</v>
      </c>
      <c r="H21" s="36">
        <v>0</v>
      </c>
      <c r="I21" s="37">
        <f>ROUND(G21*H21,P4)</f>
        <v>0</v>
      </c>
      <c r="J21" s="34" t="s">
        <v>43</v>
      </c>
      <c r="O21" s="38">
        <f>I21*0.21</f>
        <v>0</v>
      </c>
      <c r="P21">
        <v>3</v>
      </c>
    </row>
    <row r="22" spans="1:16" x14ac:dyDescent="0.25">
      <c r="A22" s="31" t="s">
        <v>44</v>
      </c>
      <c r="B22" s="39"/>
      <c r="C22" s="40"/>
      <c r="D22" s="40"/>
      <c r="E22" s="33" t="s">
        <v>63</v>
      </c>
      <c r="F22" s="40"/>
      <c r="G22" s="40"/>
      <c r="H22" s="40"/>
      <c r="I22" s="40"/>
      <c r="J22" s="41"/>
    </row>
    <row r="23" spans="1:16" ht="30" x14ac:dyDescent="0.25">
      <c r="A23" s="31" t="s">
        <v>46</v>
      </c>
      <c r="B23" s="39"/>
      <c r="C23" s="40"/>
      <c r="D23" s="40"/>
      <c r="E23" s="33" t="s">
        <v>60</v>
      </c>
      <c r="F23" s="40"/>
      <c r="G23" s="40"/>
      <c r="H23" s="40"/>
      <c r="I23" s="40"/>
      <c r="J23" s="41"/>
    </row>
    <row r="24" spans="1:16" x14ac:dyDescent="0.25">
      <c r="A24" s="31" t="s">
        <v>38</v>
      </c>
      <c r="B24" s="31">
        <v>3</v>
      </c>
      <c r="C24" s="32" t="s">
        <v>64</v>
      </c>
      <c r="D24" s="31" t="s">
        <v>65</v>
      </c>
      <c r="E24" s="33" t="s">
        <v>66</v>
      </c>
      <c r="F24" s="34" t="s">
        <v>42</v>
      </c>
      <c r="G24" s="35">
        <v>1</v>
      </c>
      <c r="H24" s="36">
        <v>0</v>
      </c>
      <c r="I24" s="37">
        <f>ROUND(G24*H24,P4)</f>
        <v>0</v>
      </c>
      <c r="J24" s="34" t="s">
        <v>43</v>
      </c>
      <c r="O24" s="38">
        <f>I24*0.21</f>
        <v>0</v>
      </c>
      <c r="P24">
        <v>3</v>
      </c>
    </row>
    <row r="25" spans="1:16" ht="45" x14ac:dyDescent="0.25">
      <c r="A25" s="31" t="s">
        <v>44</v>
      </c>
      <c r="B25" s="39"/>
      <c r="C25" s="40"/>
      <c r="D25" s="40"/>
      <c r="E25" s="33" t="s">
        <v>67</v>
      </c>
      <c r="F25" s="40"/>
      <c r="G25" s="40"/>
      <c r="H25" s="40"/>
      <c r="I25" s="40"/>
      <c r="J25" s="41"/>
    </row>
    <row r="26" spans="1:16" ht="30" x14ac:dyDescent="0.25">
      <c r="A26" s="31" t="s">
        <v>46</v>
      </c>
      <c r="B26" s="39"/>
      <c r="C26" s="40"/>
      <c r="D26" s="40"/>
      <c r="E26" s="33" t="s">
        <v>68</v>
      </c>
      <c r="F26" s="40"/>
      <c r="G26" s="40"/>
      <c r="H26" s="40"/>
      <c r="I26" s="40"/>
      <c r="J26" s="41"/>
    </row>
    <row r="27" spans="1:16" x14ac:dyDescent="0.25">
      <c r="A27" s="31" t="s">
        <v>38</v>
      </c>
      <c r="B27" s="31">
        <v>4</v>
      </c>
      <c r="C27" s="32" t="s">
        <v>64</v>
      </c>
      <c r="D27" s="31" t="s">
        <v>69</v>
      </c>
      <c r="E27" s="33" t="s">
        <v>66</v>
      </c>
      <c r="F27" s="34" t="s">
        <v>42</v>
      </c>
      <c r="G27" s="35">
        <v>1</v>
      </c>
      <c r="H27" s="36">
        <v>0</v>
      </c>
      <c r="I27" s="37">
        <f>ROUND(G27*H27,P4)</f>
        <v>0</v>
      </c>
      <c r="J27" s="34" t="s">
        <v>43</v>
      </c>
      <c r="O27" s="38">
        <f>I27*0.21</f>
        <v>0</v>
      </c>
      <c r="P27">
        <v>3</v>
      </c>
    </row>
    <row r="28" spans="1:16" ht="75" x14ac:dyDescent="0.25">
      <c r="A28" s="31" t="s">
        <v>44</v>
      </c>
      <c r="B28" s="39"/>
      <c r="C28" s="40"/>
      <c r="D28" s="40"/>
      <c r="E28" s="33" t="s">
        <v>70</v>
      </c>
      <c r="F28" s="40"/>
      <c r="G28" s="40"/>
      <c r="H28" s="40"/>
      <c r="I28" s="40"/>
      <c r="J28" s="41"/>
    </row>
    <row r="29" spans="1:16" ht="60" x14ac:dyDescent="0.25">
      <c r="A29" s="31" t="s">
        <v>46</v>
      </c>
      <c r="B29" s="39"/>
      <c r="C29" s="40"/>
      <c r="D29" s="40"/>
      <c r="E29" s="33" t="s">
        <v>71</v>
      </c>
      <c r="F29" s="40"/>
      <c r="G29" s="40"/>
      <c r="H29" s="40"/>
      <c r="I29" s="40"/>
      <c r="J29" s="41"/>
    </row>
    <row r="30" spans="1:16" x14ac:dyDescent="0.25">
      <c r="A30" s="31" t="s">
        <v>38</v>
      </c>
      <c r="B30" s="31">
        <v>5</v>
      </c>
      <c r="C30" s="32" t="s">
        <v>72</v>
      </c>
      <c r="D30" s="31" t="s">
        <v>40</v>
      </c>
      <c r="E30" s="33" t="s">
        <v>73</v>
      </c>
      <c r="F30" s="34" t="s">
        <v>42</v>
      </c>
      <c r="G30" s="35">
        <v>1</v>
      </c>
      <c r="H30" s="36">
        <v>0</v>
      </c>
      <c r="I30" s="37">
        <f>ROUND(G30*H30,P4)</f>
        <v>0</v>
      </c>
      <c r="J30" s="34" t="s">
        <v>43</v>
      </c>
      <c r="O30" s="38">
        <f>I30*0.21</f>
        <v>0</v>
      </c>
      <c r="P30">
        <v>3</v>
      </c>
    </row>
    <row r="31" spans="1:16" ht="30" x14ac:dyDescent="0.25">
      <c r="A31" s="31" t="s">
        <v>44</v>
      </c>
      <c r="B31" s="39"/>
      <c r="C31" s="40"/>
      <c r="D31" s="40"/>
      <c r="E31" s="33" t="s">
        <v>74</v>
      </c>
      <c r="F31" s="40"/>
      <c r="G31" s="40"/>
      <c r="H31" s="40"/>
      <c r="I31" s="40"/>
      <c r="J31" s="41"/>
    </row>
    <row r="32" spans="1:16" x14ac:dyDescent="0.25">
      <c r="A32" s="31" t="s">
        <v>46</v>
      </c>
      <c r="B32" s="39"/>
      <c r="C32" s="40"/>
      <c r="D32" s="40"/>
      <c r="E32" s="42" t="s">
        <v>40</v>
      </c>
      <c r="F32" s="40"/>
      <c r="G32" s="40"/>
      <c r="H32" s="40"/>
      <c r="I32" s="40"/>
      <c r="J32" s="41"/>
    </row>
    <row r="33" spans="1:16" x14ac:dyDescent="0.25">
      <c r="A33" s="31" t="s">
        <v>38</v>
      </c>
      <c r="B33" s="31">
        <v>6</v>
      </c>
      <c r="C33" s="32" t="s">
        <v>75</v>
      </c>
      <c r="D33" s="31" t="s">
        <v>40</v>
      </c>
      <c r="E33" s="33" t="s">
        <v>73</v>
      </c>
      <c r="F33" s="34" t="s">
        <v>42</v>
      </c>
      <c r="G33" s="35">
        <v>1</v>
      </c>
      <c r="H33" s="36">
        <v>0</v>
      </c>
      <c r="I33" s="37">
        <f>ROUND(G33*H33,P4)</f>
        <v>0</v>
      </c>
      <c r="J33" s="34" t="s">
        <v>43</v>
      </c>
      <c r="O33" s="38">
        <f>I33*0.21</f>
        <v>0</v>
      </c>
      <c r="P33">
        <v>3</v>
      </c>
    </row>
    <row r="34" spans="1:16" x14ac:dyDescent="0.25">
      <c r="A34" s="31" t="s">
        <v>44</v>
      </c>
      <c r="B34" s="39"/>
      <c r="C34" s="40"/>
      <c r="D34" s="40"/>
      <c r="E34" s="33" t="s">
        <v>76</v>
      </c>
      <c r="F34" s="40"/>
      <c r="G34" s="40"/>
      <c r="H34" s="40"/>
      <c r="I34" s="40"/>
      <c r="J34" s="41"/>
    </row>
    <row r="35" spans="1:16" x14ac:dyDescent="0.25">
      <c r="A35" s="31" t="s">
        <v>46</v>
      </c>
      <c r="B35" s="39"/>
      <c r="C35" s="40"/>
      <c r="D35" s="40"/>
      <c r="E35" s="42" t="s">
        <v>40</v>
      </c>
      <c r="F35" s="40"/>
      <c r="G35" s="40"/>
      <c r="H35" s="40"/>
      <c r="I35" s="40"/>
      <c r="J35" s="41"/>
    </row>
    <row r="36" spans="1:16" x14ac:dyDescent="0.25">
      <c r="A36" s="31" t="s">
        <v>38</v>
      </c>
      <c r="B36" s="31">
        <v>7</v>
      </c>
      <c r="C36" s="32" t="s">
        <v>77</v>
      </c>
      <c r="D36" s="31" t="s">
        <v>40</v>
      </c>
      <c r="E36" s="33" t="s">
        <v>73</v>
      </c>
      <c r="F36" s="34" t="s">
        <v>42</v>
      </c>
      <c r="G36" s="35">
        <v>1</v>
      </c>
      <c r="H36" s="36">
        <v>0</v>
      </c>
      <c r="I36" s="37">
        <f>ROUND(G36*H36,P4)</f>
        <v>0</v>
      </c>
      <c r="J36" s="34" t="s">
        <v>43</v>
      </c>
      <c r="O36" s="38">
        <f>I36*0.21</f>
        <v>0</v>
      </c>
      <c r="P36">
        <v>3</v>
      </c>
    </row>
    <row r="37" spans="1:16" ht="45" x14ac:dyDescent="0.25">
      <c r="A37" s="31" t="s">
        <v>44</v>
      </c>
      <c r="B37" s="39"/>
      <c r="C37" s="40"/>
      <c r="D37" s="40"/>
      <c r="E37" s="33" t="s">
        <v>78</v>
      </c>
      <c r="F37" s="40"/>
      <c r="G37" s="40"/>
      <c r="H37" s="40"/>
      <c r="I37" s="40"/>
      <c r="J37" s="41"/>
    </row>
    <row r="38" spans="1:16" x14ac:dyDescent="0.25">
      <c r="A38" s="31" t="s">
        <v>46</v>
      </c>
      <c r="B38" s="39"/>
      <c r="C38" s="40"/>
      <c r="D38" s="40"/>
      <c r="E38" s="42" t="s">
        <v>40</v>
      </c>
      <c r="F38" s="40"/>
      <c r="G38" s="40"/>
      <c r="H38" s="40"/>
      <c r="I38" s="40"/>
      <c r="J38" s="41"/>
    </row>
    <row r="39" spans="1:16" x14ac:dyDescent="0.25">
      <c r="A39" s="31" t="s">
        <v>38</v>
      </c>
      <c r="B39" s="31">
        <v>8</v>
      </c>
      <c r="C39" s="32" t="s">
        <v>79</v>
      </c>
      <c r="D39" s="31" t="s">
        <v>40</v>
      </c>
      <c r="E39" s="33" t="s">
        <v>80</v>
      </c>
      <c r="F39" s="34" t="s">
        <v>42</v>
      </c>
      <c r="G39" s="35">
        <v>1</v>
      </c>
      <c r="H39" s="36">
        <v>0</v>
      </c>
      <c r="I39" s="37">
        <f>ROUND(G39*H39,P4)</f>
        <v>0</v>
      </c>
      <c r="J39" s="34" t="s">
        <v>43</v>
      </c>
      <c r="O39" s="38">
        <f>I39*0.21</f>
        <v>0</v>
      </c>
      <c r="P39">
        <v>3</v>
      </c>
    </row>
    <row r="40" spans="1:16" ht="30" x14ac:dyDescent="0.25">
      <c r="A40" s="31" t="s">
        <v>44</v>
      </c>
      <c r="B40" s="39"/>
      <c r="C40" s="40"/>
      <c r="D40" s="40"/>
      <c r="E40" s="33" t="s">
        <v>81</v>
      </c>
      <c r="F40" s="40"/>
      <c r="G40" s="40"/>
      <c r="H40" s="40"/>
      <c r="I40" s="40"/>
      <c r="J40" s="41"/>
    </row>
    <row r="41" spans="1:16" x14ac:dyDescent="0.25">
      <c r="A41" s="31" t="s">
        <v>46</v>
      </c>
      <c r="B41" s="39"/>
      <c r="C41" s="40"/>
      <c r="D41" s="40"/>
      <c r="E41" s="42" t="s">
        <v>40</v>
      </c>
      <c r="F41" s="40"/>
      <c r="G41" s="40"/>
      <c r="H41" s="40"/>
      <c r="I41" s="40"/>
      <c r="J41" s="41"/>
    </row>
    <row r="42" spans="1:16" x14ac:dyDescent="0.25">
      <c r="A42" s="31" t="s">
        <v>38</v>
      </c>
      <c r="B42" s="31">
        <v>9</v>
      </c>
      <c r="C42" s="32" t="s">
        <v>82</v>
      </c>
      <c r="D42" s="31" t="s">
        <v>40</v>
      </c>
      <c r="E42" s="33" t="s">
        <v>83</v>
      </c>
      <c r="F42" s="34" t="s">
        <v>42</v>
      </c>
      <c r="G42" s="35">
        <v>1</v>
      </c>
      <c r="H42" s="36">
        <v>0</v>
      </c>
      <c r="I42" s="37">
        <f>ROUND(G42*H42,P4)</f>
        <v>0</v>
      </c>
      <c r="J42" s="34" t="s">
        <v>43</v>
      </c>
      <c r="O42" s="38">
        <f>I42*0.21</f>
        <v>0</v>
      </c>
      <c r="P42">
        <v>3</v>
      </c>
    </row>
    <row r="43" spans="1:16" x14ac:dyDescent="0.25">
      <c r="A43" s="31" t="s">
        <v>44</v>
      </c>
      <c r="B43" s="39"/>
      <c r="C43" s="40"/>
      <c r="D43" s="40"/>
      <c r="E43" s="33" t="s">
        <v>84</v>
      </c>
      <c r="F43" s="40"/>
      <c r="G43" s="40"/>
      <c r="H43" s="40"/>
      <c r="I43" s="40"/>
      <c r="J43" s="41"/>
    </row>
    <row r="44" spans="1:16" x14ac:dyDescent="0.25">
      <c r="A44" s="31" t="s">
        <v>46</v>
      </c>
      <c r="B44" s="39"/>
      <c r="C44" s="40"/>
      <c r="D44" s="40"/>
      <c r="E44" s="42" t="s">
        <v>40</v>
      </c>
      <c r="F44" s="40"/>
      <c r="G44" s="40"/>
      <c r="H44" s="40"/>
      <c r="I44" s="40"/>
      <c r="J44" s="41"/>
    </row>
    <row r="45" spans="1:16" x14ac:dyDescent="0.25">
      <c r="A45" s="31" t="s">
        <v>38</v>
      </c>
      <c r="B45" s="31">
        <v>10</v>
      </c>
      <c r="C45" s="32" t="s">
        <v>85</v>
      </c>
      <c r="D45" s="31" t="s">
        <v>40</v>
      </c>
      <c r="E45" s="33" t="s">
        <v>86</v>
      </c>
      <c r="F45" s="34" t="s">
        <v>42</v>
      </c>
      <c r="G45" s="35">
        <v>1</v>
      </c>
      <c r="H45" s="36">
        <v>0</v>
      </c>
      <c r="I45" s="37">
        <f>ROUND(G45*H45,P4)</f>
        <v>0</v>
      </c>
      <c r="J45" s="34" t="s">
        <v>43</v>
      </c>
      <c r="O45" s="38">
        <f>I45*0.21</f>
        <v>0</v>
      </c>
      <c r="P45">
        <v>3</v>
      </c>
    </row>
    <row r="46" spans="1:16" x14ac:dyDescent="0.25">
      <c r="A46" s="31" t="s">
        <v>44</v>
      </c>
      <c r="B46" s="39"/>
      <c r="C46" s="40"/>
      <c r="D46" s="40"/>
      <c r="E46" s="33" t="s">
        <v>87</v>
      </c>
      <c r="F46" s="40"/>
      <c r="G46" s="40"/>
      <c r="H46" s="40"/>
      <c r="I46" s="40"/>
      <c r="J46" s="41"/>
    </row>
    <row r="47" spans="1:16" ht="30" x14ac:dyDescent="0.25">
      <c r="A47" s="31" t="s">
        <v>46</v>
      </c>
      <c r="B47" s="39"/>
      <c r="C47" s="40"/>
      <c r="D47" s="40"/>
      <c r="E47" s="33" t="s">
        <v>88</v>
      </c>
      <c r="F47" s="40"/>
      <c r="G47" s="40"/>
      <c r="H47" s="40"/>
      <c r="I47" s="40"/>
      <c r="J47" s="41"/>
    </row>
    <row r="48" spans="1:16" x14ac:dyDescent="0.25">
      <c r="A48" s="31" t="s">
        <v>38</v>
      </c>
      <c r="B48" s="31">
        <v>11</v>
      </c>
      <c r="C48" s="32" t="s">
        <v>89</v>
      </c>
      <c r="D48" s="31" t="s">
        <v>40</v>
      </c>
      <c r="E48" s="33" t="s">
        <v>90</v>
      </c>
      <c r="F48" s="34" t="s">
        <v>42</v>
      </c>
      <c r="G48" s="35">
        <v>1</v>
      </c>
      <c r="H48" s="36">
        <v>0</v>
      </c>
      <c r="I48" s="37">
        <f>ROUND(G48*H48,P4)</f>
        <v>0</v>
      </c>
      <c r="J48" s="34" t="s">
        <v>43</v>
      </c>
      <c r="O48" s="38">
        <f>I48*0.21</f>
        <v>0</v>
      </c>
      <c r="P48">
        <v>3</v>
      </c>
    </row>
    <row r="49" spans="1:16" x14ac:dyDescent="0.25">
      <c r="A49" s="31" t="s">
        <v>44</v>
      </c>
      <c r="B49" s="39"/>
      <c r="C49" s="40"/>
      <c r="D49" s="40"/>
      <c r="E49" s="42"/>
      <c r="F49" s="40"/>
      <c r="G49" s="40"/>
      <c r="H49" s="40"/>
      <c r="I49" s="40"/>
      <c r="J49" s="41"/>
    </row>
    <row r="50" spans="1:16" ht="30" x14ac:dyDescent="0.25">
      <c r="A50" s="31" t="s">
        <v>46</v>
      </c>
      <c r="B50" s="39"/>
      <c r="C50" s="40"/>
      <c r="D50" s="40"/>
      <c r="E50" s="33" t="s">
        <v>88</v>
      </c>
      <c r="F50" s="40"/>
      <c r="G50" s="40"/>
      <c r="H50" s="40"/>
      <c r="I50" s="40"/>
      <c r="J50" s="41"/>
    </row>
    <row r="51" spans="1:16" x14ac:dyDescent="0.25">
      <c r="A51" s="31" t="s">
        <v>38</v>
      </c>
      <c r="B51" s="31">
        <v>12</v>
      </c>
      <c r="C51" s="32" t="s">
        <v>91</v>
      </c>
      <c r="D51" s="31" t="s">
        <v>40</v>
      </c>
      <c r="E51" s="33" t="s">
        <v>92</v>
      </c>
      <c r="F51" s="34" t="s">
        <v>42</v>
      </c>
      <c r="G51" s="35">
        <v>1</v>
      </c>
      <c r="H51" s="36">
        <v>0</v>
      </c>
      <c r="I51" s="37">
        <f>ROUND(G51*H51,P4)</f>
        <v>0</v>
      </c>
      <c r="J51" s="34" t="s">
        <v>43</v>
      </c>
      <c r="O51" s="38">
        <f>I51*0.21</f>
        <v>0</v>
      </c>
      <c r="P51">
        <v>3</v>
      </c>
    </row>
    <row r="52" spans="1:16" ht="75" x14ac:dyDescent="0.25">
      <c r="A52" s="31" t="s">
        <v>44</v>
      </c>
      <c r="B52" s="39"/>
      <c r="C52" s="40"/>
      <c r="D52" s="40"/>
      <c r="E52" s="33" t="s">
        <v>93</v>
      </c>
      <c r="F52" s="40"/>
      <c r="G52" s="40"/>
      <c r="H52" s="40"/>
      <c r="I52" s="40"/>
      <c r="J52" s="41"/>
    </row>
    <row r="53" spans="1:16" ht="30" x14ac:dyDescent="0.25">
      <c r="A53" s="31" t="s">
        <v>46</v>
      </c>
      <c r="B53" s="39"/>
      <c r="C53" s="40"/>
      <c r="D53" s="40"/>
      <c r="E53" s="33" t="s">
        <v>88</v>
      </c>
      <c r="F53" s="40"/>
      <c r="G53" s="40"/>
      <c r="H53" s="40"/>
      <c r="I53" s="40"/>
      <c r="J53" s="41"/>
    </row>
    <row r="54" spans="1:16" x14ac:dyDescent="0.25">
      <c r="A54" s="31" t="s">
        <v>38</v>
      </c>
      <c r="B54" s="31">
        <v>13</v>
      </c>
      <c r="C54" s="32" t="s">
        <v>94</v>
      </c>
      <c r="D54" s="31" t="s">
        <v>40</v>
      </c>
      <c r="E54" s="33" t="s">
        <v>95</v>
      </c>
      <c r="F54" s="34" t="s">
        <v>42</v>
      </c>
      <c r="G54" s="35">
        <v>1</v>
      </c>
      <c r="H54" s="36">
        <v>0</v>
      </c>
      <c r="I54" s="37">
        <f>ROUND(G54*H54,P4)</f>
        <v>0</v>
      </c>
      <c r="J54" s="34" t="s">
        <v>43</v>
      </c>
      <c r="O54" s="38">
        <f>I54*0.21</f>
        <v>0</v>
      </c>
      <c r="P54">
        <v>3</v>
      </c>
    </row>
    <row r="55" spans="1:16" ht="30" x14ac:dyDescent="0.25">
      <c r="A55" s="31" t="s">
        <v>44</v>
      </c>
      <c r="B55" s="39"/>
      <c r="C55" s="40"/>
      <c r="D55" s="40"/>
      <c r="E55" s="33" t="s">
        <v>96</v>
      </c>
      <c r="F55" s="40"/>
      <c r="G55" s="40"/>
      <c r="H55" s="40"/>
      <c r="I55" s="40"/>
      <c r="J55" s="41"/>
    </row>
    <row r="56" spans="1:16" ht="30" x14ac:dyDescent="0.25">
      <c r="A56" s="31" t="s">
        <v>46</v>
      </c>
      <c r="B56" s="39"/>
      <c r="C56" s="40"/>
      <c r="D56" s="40"/>
      <c r="E56" s="33" t="s">
        <v>88</v>
      </c>
      <c r="F56" s="40"/>
      <c r="G56" s="40"/>
      <c r="H56" s="40"/>
      <c r="I56" s="40"/>
      <c r="J56" s="41"/>
    </row>
    <row r="57" spans="1:16" x14ac:dyDescent="0.25">
      <c r="A57" s="31" t="s">
        <v>38</v>
      </c>
      <c r="B57" s="31">
        <v>14</v>
      </c>
      <c r="C57" s="32" t="s">
        <v>97</v>
      </c>
      <c r="D57" s="31" t="s">
        <v>40</v>
      </c>
      <c r="E57" s="33" t="s">
        <v>98</v>
      </c>
      <c r="F57" s="34" t="s">
        <v>42</v>
      </c>
      <c r="G57" s="35">
        <v>1</v>
      </c>
      <c r="H57" s="36">
        <v>0</v>
      </c>
      <c r="I57" s="37">
        <f>ROUND(G57*H57,P4)</f>
        <v>0</v>
      </c>
      <c r="J57" s="34" t="s">
        <v>43</v>
      </c>
      <c r="O57" s="38">
        <f>I57*0.21</f>
        <v>0</v>
      </c>
      <c r="P57">
        <v>3</v>
      </c>
    </row>
    <row r="58" spans="1:16" ht="30" x14ac:dyDescent="0.25">
      <c r="A58" s="31" t="s">
        <v>44</v>
      </c>
      <c r="B58" s="39"/>
      <c r="C58" s="40"/>
      <c r="D58" s="40"/>
      <c r="E58" s="33" t="s">
        <v>99</v>
      </c>
      <c r="F58" s="40"/>
      <c r="G58" s="40"/>
      <c r="H58" s="40"/>
      <c r="I58" s="40"/>
      <c r="J58" s="41"/>
    </row>
    <row r="59" spans="1:16" ht="30" x14ac:dyDescent="0.25">
      <c r="A59" s="31" t="s">
        <v>46</v>
      </c>
      <c r="B59" s="39"/>
      <c r="C59" s="40"/>
      <c r="D59" s="40"/>
      <c r="E59" s="33" t="s">
        <v>100</v>
      </c>
      <c r="F59" s="40"/>
      <c r="G59" s="40"/>
      <c r="H59" s="40"/>
      <c r="I59" s="40"/>
      <c r="J59" s="41"/>
    </row>
    <row r="60" spans="1:16" x14ac:dyDescent="0.25">
      <c r="A60" s="31" t="s">
        <v>38</v>
      </c>
      <c r="B60" s="31">
        <v>15</v>
      </c>
      <c r="C60" s="32" t="s">
        <v>101</v>
      </c>
      <c r="D60" s="31" t="s">
        <v>40</v>
      </c>
      <c r="E60" s="33" t="s">
        <v>102</v>
      </c>
      <c r="F60" s="34" t="s">
        <v>42</v>
      </c>
      <c r="G60" s="35">
        <v>1</v>
      </c>
      <c r="H60" s="36">
        <v>0</v>
      </c>
      <c r="I60" s="37">
        <f>ROUND(G60*H60,P4)</f>
        <v>0</v>
      </c>
      <c r="J60" s="34" t="s">
        <v>43</v>
      </c>
      <c r="O60" s="38">
        <f>I60*0.21</f>
        <v>0</v>
      </c>
      <c r="P60">
        <v>3</v>
      </c>
    </row>
    <row r="61" spans="1:16" ht="45" x14ac:dyDescent="0.25">
      <c r="A61" s="31" t="s">
        <v>44</v>
      </c>
      <c r="B61" s="39"/>
      <c r="C61" s="40"/>
      <c r="D61" s="40"/>
      <c r="E61" s="33" t="s">
        <v>103</v>
      </c>
      <c r="F61" s="40"/>
      <c r="G61" s="40"/>
      <c r="H61" s="40"/>
      <c r="I61" s="40"/>
      <c r="J61" s="41"/>
    </row>
    <row r="62" spans="1:16" ht="60" x14ac:dyDescent="0.25">
      <c r="A62" s="31" t="s">
        <v>46</v>
      </c>
      <c r="B62" s="43"/>
      <c r="C62" s="44"/>
      <c r="D62" s="44"/>
      <c r="E62" s="33" t="s">
        <v>104</v>
      </c>
      <c r="F62" s="44"/>
      <c r="G62" s="44"/>
      <c r="H62" s="44"/>
      <c r="I62" s="44"/>
      <c r="J62" s="45"/>
    </row>
  </sheetData>
  <sheetProtection algorithmName="SHA-512" hashValue="jvN9Uq31pdk2aJR48jRrmSVeDHHnfuVQEhnZ9AoKbJaYas5OUkaSVdZAR/cByiCSw8gNiww8FeaWElXmN9E4zw==" saltValue="WjiBVGVGVhzkgWotSBOvH6jGenWDD2qeGVv2bsMZq9nlWSLAZ8MG86Zw06Q1pn7I6k9nWt32Qb1HvpzbAcyMFA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51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9"/>
      <c r="C1" s="10"/>
      <c r="D1" s="10"/>
      <c r="E1" s="11" t="s">
        <v>1</v>
      </c>
      <c r="F1" s="10"/>
      <c r="G1" s="10"/>
      <c r="H1" s="10"/>
      <c r="I1" s="10"/>
      <c r="J1" s="12"/>
      <c r="P1">
        <v>3</v>
      </c>
    </row>
    <row r="2" spans="1:16" ht="20.25" x14ac:dyDescent="0.25">
      <c r="A2" s="1"/>
      <c r="B2" s="13"/>
      <c r="C2" s="14"/>
      <c r="D2" s="14"/>
      <c r="E2" s="15" t="s">
        <v>13</v>
      </c>
      <c r="F2" s="14"/>
      <c r="G2" s="14"/>
      <c r="H2" s="14"/>
      <c r="I2" s="14"/>
      <c r="J2" s="16"/>
    </row>
    <row r="3" spans="1:16" x14ac:dyDescent="0.25">
      <c r="A3" s="3" t="s">
        <v>14</v>
      </c>
      <c r="B3" s="17" t="s">
        <v>15</v>
      </c>
      <c r="C3" s="50" t="s">
        <v>16</v>
      </c>
      <c r="D3" s="51"/>
      <c r="E3" s="18" t="s">
        <v>17</v>
      </c>
      <c r="F3" s="14"/>
      <c r="G3" s="14"/>
      <c r="H3" s="19" t="s">
        <v>11</v>
      </c>
      <c r="I3" s="20">
        <f>SUMIFS(I9:I51,A9:A51,"SD")</f>
        <v>0</v>
      </c>
      <c r="J3" s="16"/>
      <c r="O3">
        <v>0</v>
      </c>
      <c r="P3">
        <v>2</v>
      </c>
    </row>
    <row r="4" spans="1:16" x14ac:dyDescent="0.25">
      <c r="A4" s="3" t="s">
        <v>18</v>
      </c>
      <c r="B4" s="17" t="s">
        <v>19</v>
      </c>
      <c r="C4" s="50" t="s">
        <v>105</v>
      </c>
      <c r="D4" s="51"/>
      <c r="E4" s="18" t="s">
        <v>106</v>
      </c>
      <c r="F4" s="14"/>
      <c r="G4" s="14"/>
      <c r="H4" s="14"/>
      <c r="I4" s="14"/>
      <c r="J4" s="16"/>
      <c r="O4">
        <v>0.12</v>
      </c>
      <c r="P4">
        <v>2</v>
      </c>
    </row>
    <row r="5" spans="1:16" x14ac:dyDescent="0.25">
      <c r="A5" s="3" t="s">
        <v>22</v>
      </c>
      <c r="B5" s="17" t="s">
        <v>23</v>
      </c>
      <c r="C5" s="50" t="s">
        <v>11</v>
      </c>
      <c r="D5" s="51"/>
      <c r="E5" s="18" t="s">
        <v>12</v>
      </c>
      <c r="F5" s="14"/>
      <c r="G5" s="14"/>
      <c r="H5" s="14"/>
      <c r="I5" s="14"/>
      <c r="J5" s="16"/>
      <c r="O5">
        <v>0.21</v>
      </c>
    </row>
    <row r="6" spans="1:16" x14ac:dyDescent="0.25">
      <c r="A6" s="52" t="s">
        <v>24</v>
      </c>
      <c r="B6" s="53" t="s">
        <v>25</v>
      </c>
      <c r="C6" s="54" t="s">
        <v>26</v>
      </c>
      <c r="D6" s="54" t="s">
        <v>27</v>
      </c>
      <c r="E6" s="54" t="s">
        <v>28</v>
      </c>
      <c r="F6" s="54" t="s">
        <v>29</v>
      </c>
      <c r="G6" s="54" t="s">
        <v>30</v>
      </c>
      <c r="H6" s="54" t="s">
        <v>31</v>
      </c>
      <c r="I6" s="54"/>
      <c r="J6" s="55" t="s">
        <v>32</v>
      </c>
    </row>
    <row r="7" spans="1:16" x14ac:dyDescent="0.25">
      <c r="A7" s="52"/>
      <c r="B7" s="53"/>
      <c r="C7" s="54"/>
      <c r="D7" s="54"/>
      <c r="E7" s="54"/>
      <c r="F7" s="54"/>
      <c r="G7" s="54"/>
      <c r="H7" s="6" t="s">
        <v>33</v>
      </c>
      <c r="I7" s="6" t="s">
        <v>34</v>
      </c>
      <c r="J7" s="55"/>
    </row>
    <row r="8" spans="1:16" x14ac:dyDescent="0.25">
      <c r="A8" s="23">
        <v>0</v>
      </c>
      <c r="B8" s="21">
        <v>1</v>
      </c>
      <c r="C8" s="24">
        <v>2</v>
      </c>
      <c r="D8" s="6">
        <v>3</v>
      </c>
      <c r="E8" s="24">
        <v>4</v>
      </c>
      <c r="F8" s="6">
        <v>5</v>
      </c>
      <c r="G8" s="6">
        <v>6</v>
      </c>
      <c r="H8" s="6">
        <v>7</v>
      </c>
      <c r="I8" s="24">
        <v>8</v>
      </c>
      <c r="J8" s="22">
        <v>9</v>
      </c>
    </row>
    <row r="9" spans="1:16" x14ac:dyDescent="0.25">
      <c r="A9" s="25" t="s">
        <v>35</v>
      </c>
      <c r="B9" s="26"/>
      <c r="C9" s="27" t="s">
        <v>107</v>
      </c>
      <c r="D9" s="28"/>
      <c r="E9" s="25" t="s">
        <v>108</v>
      </c>
      <c r="F9" s="28"/>
      <c r="G9" s="28"/>
      <c r="H9" s="28"/>
      <c r="I9" s="29">
        <f>SUMIFS(I10:I21,A10:A21,"P")</f>
        <v>0</v>
      </c>
      <c r="J9" s="30"/>
    </row>
    <row r="10" spans="1:16" x14ac:dyDescent="0.25">
      <c r="A10" s="31" t="s">
        <v>38</v>
      </c>
      <c r="B10" s="31">
        <v>1</v>
      </c>
      <c r="C10" s="32" t="s">
        <v>109</v>
      </c>
      <c r="D10" s="31"/>
      <c r="E10" s="33" t="s">
        <v>110</v>
      </c>
      <c r="F10" s="34" t="s">
        <v>111</v>
      </c>
      <c r="G10" s="35">
        <v>15.862</v>
      </c>
      <c r="H10" s="36">
        <v>0</v>
      </c>
      <c r="I10" s="37">
        <f>ROUND(G10*H10,P4)</f>
        <v>0</v>
      </c>
      <c r="J10" s="34" t="s">
        <v>43</v>
      </c>
      <c r="O10" s="38">
        <f>I10*0.21</f>
        <v>0</v>
      </c>
      <c r="P10">
        <v>3</v>
      </c>
    </row>
    <row r="11" spans="1:16" x14ac:dyDescent="0.25">
      <c r="A11" s="31" t="s">
        <v>44</v>
      </c>
      <c r="B11" s="39"/>
      <c r="C11" s="40"/>
      <c r="D11" s="40"/>
      <c r="E11" s="33" t="s">
        <v>112</v>
      </c>
      <c r="F11" s="40"/>
      <c r="G11" s="40"/>
      <c r="H11" s="40"/>
      <c r="I11" s="40"/>
      <c r="J11" s="41"/>
    </row>
    <row r="12" spans="1:16" x14ac:dyDescent="0.25">
      <c r="A12" s="31" t="s">
        <v>113</v>
      </c>
      <c r="B12" s="39"/>
      <c r="C12" s="40"/>
      <c r="D12" s="40"/>
      <c r="E12" s="46" t="s">
        <v>114</v>
      </c>
      <c r="F12" s="40"/>
      <c r="G12" s="40"/>
      <c r="H12" s="40"/>
      <c r="I12" s="40"/>
      <c r="J12" s="41"/>
    </row>
    <row r="13" spans="1:16" ht="30" x14ac:dyDescent="0.25">
      <c r="A13" s="31" t="s">
        <v>46</v>
      </c>
      <c r="B13" s="39"/>
      <c r="C13" s="40"/>
      <c r="D13" s="40"/>
      <c r="E13" s="33" t="s">
        <v>115</v>
      </c>
      <c r="F13" s="40"/>
      <c r="G13" s="40"/>
      <c r="H13" s="40"/>
      <c r="I13" s="40"/>
      <c r="J13" s="41"/>
    </row>
    <row r="14" spans="1:16" ht="30" x14ac:dyDescent="0.25">
      <c r="A14" s="31" t="s">
        <v>38</v>
      </c>
      <c r="B14" s="31">
        <v>2</v>
      </c>
      <c r="C14" s="32" t="s">
        <v>116</v>
      </c>
      <c r="D14" s="31" t="s">
        <v>65</v>
      </c>
      <c r="E14" s="33" t="s">
        <v>117</v>
      </c>
      <c r="F14" s="34" t="s">
        <v>111</v>
      </c>
      <c r="G14" s="35">
        <v>447.43</v>
      </c>
      <c r="H14" s="36">
        <v>0</v>
      </c>
      <c r="I14" s="37">
        <f>ROUND(G14*H14,P4)</f>
        <v>0</v>
      </c>
      <c r="J14" s="34" t="s">
        <v>43</v>
      </c>
      <c r="O14" s="38">
        <f>I14*0.21</f>
        <v>0</v>
      </c>
      <c r="P14">
        <v>3</v>
      </c>
    </row>
    <row r="15" spans="1:16" x14ac:dyDescent="0.25">
      <c r="A15" s="31" t="s">
        <v>44</v>
      </c>
      <c r="B15" s="39"/>
      <c r="C15" s="40"/>
      <c r="D15" s="40"/>
      <c r="E15" s="33" t="s">
        <v>118</v>
      </c>
      <c r="F15" s="40"/>
      <c r="G15" s="40"/>
      <c r="H15" s="40"/>
      <c r="I15" s="40"/>
      <c r="J15" s="41"/>
    </row>
    <row r="16" spans="1:16" x14ac:dyDescent="0.25">
      <c r="A16" s="31" t="s">
        <v>113</v>
      </c>
      <c r="B16" s="39"/>
      <c r="C16" s="40"/>
      <c r="D16" s="40"/>
      <c r="E16" s="46" t="s">
        <v>119</v>
      </c>
      <c r="F16" s="40"/>
      <c r="G16" s="40"/>
      <c r="H16" s="40"/>
      <c r="I16" s="40"/>
      <c r="J16" s="41"/>
    </row>
    <row r="17" spans="1:16" ht="165" x14ac:dyDescent="0.25">
      <c r="A17" s="31" t="s">
        <v>46</v>
      </c>
      <c r="B17" s="39"/>
      <c r="C17" s="40"/>
      <c r="D17" s="40"/>
      <c r="E17" s="33" t="s">
        <v>120</v>
      </c>
      <c r="F17" s="40"/>
      <c r="G17" s="40"/>
      <c r="H17" s="40"/>
      <c r="I17" s="40"/>
      <c r="J17" s="41"/>
    </row>
    <row r="18" spans="1:16" ht="30" x14ac:dyDescent="0.25">
      <c r="A18" s="31" t="s">
        <v>38</v>
      </c>
      <c r="B18" s="31">
        <v>3</v>
      </c>
      <c r="C18" s="32" t="s">
        <v>116</v>
      </c>
      <c r="D18" s="31" t="s">
        <v>69</v>
      </c>
      <c r="E18" s="33" t="s">
        <v>117</v>
      </c>
      <c r="F18" s="34" t="s">
        <v>111</v>
      </c>
      <c r="G18" s="35">
        <v>92.644000000000005</v>
      </c>
      <c r="H18" s="36">
        <v>0</v>
      </c>
      <c r="I18" s="37">
        <f>ROUND(G18*H18,P4)</f>
        <v>0</v>
      </c>
      <c r="J18" s="34" t="s">
        <v>43</v>
      </c>
      <c r="O18" s="38">
        <f>I18*0.21</f>
        <v>0</v>
      </c>
      <c r="P18">
        <v>3</v>
      </c>
    </row>
    <row r="19" spans="1:16" x14ac:dyDescent="0.25">
      <c r="A19" s="31" t="s">
        <v>44</v>
      </c>
      <c r="B19" s="39"/>
      <c r="C19" s="40"/>
      <c r="D19" s="40"/>
      <c r="E19" s="33" t="s">
        <v>121</v>
      </c>
      <c r="F19" s="40"/>
      <c r="G19" s="40"/>
      <c r="H19" s="40"/>
      <c r="I19" s="40"/>
      <c r="J19" s="41"/>
    </row>
    <row r="20" spans="1:16" x14ac:dyDescent="0.25">
      <c r="A20" s="31" t="s">
        <v>113</v>
      </c>
      <c r="B20" s="39"/>
      <c r="C20" s="40"/>
      <c r="D20" s="40"/>
      <c r="E20" s="46" t="s">
        <v>122</v>
      </c>
      <c r="F20" s="40"/>
      <c r="G20" s="40"/>
      <c r="H20" s="40"/>
      <c r="I20" s="40"/>
      <c r="J20" s="41"/>
    </row>
    <row r="21" spans="1:16" ht="165" x14ac:dyDescent="0.25">
      <c r="A21" s="31" t="s">
        <v>46</v>
      </c>
      <c r="B21" s="39"/>
      <c r="C21" s="40"/>
      <c r="D21" s="40"/>
      <c r="E21" s="33" t="s">
        <v>120</v>
      </c>
      <c r="F21" s="40"/>
      <c r="G21" s="40"/>
      <c r="H21" s="40"/>
      <c r="I21" s="40"/>
      <c r="J21" s="41"/>
    </row>
    <row r="22" spans="1:16" x14ac:dyDescent="0.25">
      <c r="A22" s="25" t="s">
        <v>35</v>
      </c>
      <c r="B22" s="26"/>
      <c r="C22" s="27" t="s">
        <v>11</v>
      </c>
      <c r="D22" s="28"/>
      <c r="E22" s="25" t="s">
        <v>123</v>
      </c>
      <c r="F22" s="28"/>
      <c r="G22" s="28"/>
      <c r="H22" s="28"/>
      <c r="I22" s="29">
        <f>SUMIFS(I23:I26,A23:A26,"P")</f>
        <v>0</v>
      </c>
      <c r="J22" s="30"/>
    </row>
    <row r="23" spans="1:16" x14ac:dyDescent="0.25">
      <c r="A23" s="31" t="s">
        <v>38</v>
      </c>
      <c r="B23" s="31">
        <v>4</v>
      </c>
      <c r="C23" s="32" t="s">
        <v>124</v>
      </c>
      <c r="D23" s="31" t="s">
        <v>40</v>
      </c>
      <c r="E23" s="33" t="s">
        <v>125</v>
      </c>
      <c r="F23" s="34" t="s">
        <v>126</v>
      </c>
      <c r="G23" s="35">
        <v>30</v>
      </c>
      <c r="H23" s="36">
        <v>0</v>
      </c>
      <c r="I23" s="37">
        <f>ROUND(G23*H23,P4)</f>
        <v>0</v>
      </c>
      <c r="J23" s="34" t="s">
        <v>43</v>
      </c>
      <c r="O23" s="38">
        <f>I23*0.21</f>
        <v>0</v>
      </c>
      <c r="P23">
        <v>3</v>
      </c>
    </row>
    <row r="24" spans="1:16" ht="45" x14ac:dyDescent="0.25">
      <c r="A24" s="31" t="s">
        <v>44</v>
      </c>
      <c r="B24" s="39"/>
      <c r="C24" s="40"/>
      <c r="D24" s="40"/>
      <c r="E24" s="33" t="s">
        <v>127</v>
      </c>
      <c r="F24" s="40"/>
      <c r="G24" s="40"/>
      <c r="H24" s="40"/>
      <c r="I24" s="40"/>
      <c r="J24" s="41"/>
    </row>
    <row r="25" spans="1:16" x14ac:dyDescent="0.25">
      <c r="A25" s="31" t="s">
        <v>113</v>
      </c>
      <c r="B25" s="39"/>
      <c r="C25" s="40"/>
      <c r="D25" s="40"/>
      <c r="E25" s="46" t="s">
        <v>128</v>
      </c>
      <c r="F25" s="40"/>
      <c r="G25" s="40"/>
      <c r="H25" s="40"/>
      <c r="I25" s="40"/>
      <c r="J25" s="41"/>
    </row>
    <row r="26" spans="1:16" ht="120" x14ac:dyDescent="0.25">
      <c r="A26" s="31" t="s">
        <v>46</v>
      </c>
      <c r="B26" s="39"/>
      <c r="C26" s="40"/>
      <c r="D26" s="40"/>
      <c r="E26" s="33" t="s">
        <v>129</v>
      </c>
      <c r="F26" s="40"/>
      <c r="G26" s="40"/>
      <c r="H26" s="40"/>
      <c r="I26" s="40"/>
      <c r="J26" s="41"/>
    </row>
    <row r="27" spans="1:16" x14ac:dyDescent="0.25">
      <c r="A27" s="25" t="s">
        <v>35</v>
      </c>
      <c r="B27" s="26"/>
      <c r="C27" s="27" t="s">
        <v>130</v>
      </c>
      <c r="D27" s="28"/>
      <c r="E27" s="25" t="s">
        <v>131</v>
      </c>
      <c r="F27" s="28"/>
      <c r="G27" s="28"/>
      <c r="H27" s="28"/>
      <c r="I27" s="29">
        <f>SUMIFS(I28:I51,A28:A51,"P")</f>
        <v>0</v>
      </c>
      <c r="J27" s="30"/>
    </row>
    <row r="28" spans="1:16" x14ac:dyDescent="0.25">
      <c r="A28" s="31" t="s">
        <v>38</v>
      </c>
      <c r="B28" s="31">
        <v>5</v>
      </c>
      <c r="C28" s="32" t="s">
        <v>132</v>
      </c>
      <c r="D28" s="31" t="s">
        <v>40</v>
      </c>
      <c r="E28" s="33" t="s">
        <v>133</v>
      </c>
      <c r="F28" s="34" t="s">
        <v>126</v>
      </c>
      <c r="G28" s="35">
        <v>29.2</v>
      </c>
      <c r="H28" s="36">
        <v>0</v>
      </c>
      <c r="I28" s="37">
        <f>ROUND(G28*H28,P4)</f>
        <v>0</v>
      </c>
      <c r="J28" s="34" t="s">
        <v>43</v>
      </c>
      <c r="O28" s="38">
        <f>I28*0.21</f>
        <v>0</v>
      </c>
      <c r="P28">
        <v>3</v>
      </c>
    </row>
    <row r="29" spans="1:16" ht="30" x14ac:dyDescent="0.25">
      <c r="A29" s="31" t="s">
        <v>44</v>
      </c>
      <c r="B29" s="39"/>
      <c r="C29" s="40"/>
      <c r="D29" s="40"/>
      <c r="E29" s="33" t="s">
        <v>134</v>
      </c>
      <c r="F29" s="40"/>
      <c r="G29" s="40"/>
      <c r="H29" s="40"/>
      <c r="I29" s="40"/>
      <c r="J29" s="41"/>
    </row>
    <row r="30" spans="1:16" x14ac:dyDescent="0.25">
      <c r="A30" s="31" t="s">
        <v>113</v>
      </c>
      <c r="B30" s="39"/>
      <c r="C30" s="40"/>
      <c r="D30" s="40"/>
      <c r="E30" s="46" t="s">
        <v>135</v>
      </c>
      <c r="F30" s="40"/>
      <c r="G30" s="40"/>
      <c r="H30" s="40"/>
      <c r="I30" s="40"/>
      <c r="J30" s="41"/>
    </row>
    <row r="31" spans="1:16" ht="45" x14ac:dyDescent="0.25">
      <c r="A31" s="31" t="s">
        <v>46</v>
      </c>
      <c r="B31" s="39"/>
      <c r="C31" s="40"/>
      <c r="D31" s="40"/>
      <c r="E31" s="33" t="s">
        <v>136</v>
      </c>
      <c r="F31" s="40"/>
      <c r="G31" s="40"/>
      <c r="H31" s="40"/>
      <c r="I31" s="40"/>
      <c r="J31" s="41"/>
    </row>
    <row r="32" spans="1:16" x14ac:dyDescent="0.25">
      <c r="A32" s="31" t="s">
        <v>38</v>
      </c>
      <c r="B32" s="31">
        <v>6</v>
      </c>
      <c r="C32" s="32" t="s">
        <v>137</v>
      </c>
      <c r="D32" s="31" t="s">
        <v>40</v>
      </c>
      <c r="E32" s="33" t="s">
        <v>138</v>
      </c>
      <c r="F32" s="34" t="s">
        <v>139</v>
      </c>
      <c r="G32" s="35">
        <v>40.28</v>
      </c>
      <c r="H32" s="36">
        <v>0</v>
      </c>
      <c r="I32" s="37">
        <f>ROUND(G32*H32,P4)</f>
        <v>0</v>
      </c>
      <c r="J32" s="34" t="s">
        <v>43</v>
      </c>
      <c r="O32" s="38">
        <f>I32*0.21</f>
        <v>0</v>
      </c>
      <c r="P32">
        <v>3</v>
      </c>
    </row>
    <row r="33" spans="1:16" ht="30" x14ac:dyDescent="0.25">
      <c r="A33" s="31" t="s">
        <v>44</v>
      </c>
      <c r="B33" s="39"/>
      <c r="C33" s="40"/>
      <c r="D33" s="40"/>
      <c r="E33" s="33" t="s">
        <v>140</v>
      </c>
      <c r="F33" s="40"/>
      <c r="G33" s="40"/>
      <c r="H33" s="40"/>
      <c r="I33" s="40"/>
      <c r="J33" s="41"/>
    </row>
    <row r="34" spans="1:16" x14ac:dyDescent="0.25">
      <c r="A34" s="31" t="s">
        <v>113</v>
      </c>
      <c r="B34" s="39"/>
      <c r="C34" s="40"/>
      <c r="D34" s="40"/>
      <c r="E34" s="46" t="s">
        <v>141</v>
      </c>
      <c r="F34" s="40"/>
      <c r="G34" s="40"/>
      <c r="H34" s="40"/>
      <c r="I34" s="40"/>
      <c r="J34" s="41"/>
    </row>
    <row r="35" spans="1:16" ht="180" x14ac:dyDescent="0.25">
      <c r="A35" s="31" t="s">
        <v>46</v>
      </c>
      <c r="B35" s="39"/>
      <c r="C35" s="40"/>
      <c r="D35" s="40"/>
      <c r="E35" s="33" t="s">
        <v>142</v>
      </c>
      <c r="F35" s="40"/>
      <c r="G35" s="40"/>
      <c r="H35" s="40"/>
      <c r="I35" s="40"/>
      <c r="J35" s="41"/>
    </row>
    <row r="36" spans="1:16" x14ac:dyDescent="0.25">
      <c r="A36" s="31" t="s">
        <v>38</v>
      </c>
      <c r="B36" s="31">
        <v>7</v>
      </c>
      <c r="C36" s="32" t="s">
        <v>143</v>
      </c>
      <c r="D36" s="31" t="s">
        <v>40</v>
      </c>
      <c r="E36" s="33" t="s">
        <v>144</v>
      </c>
      <c r="F36" s="34" t="s">
        <v>139</v>
      </c>
      <c r="G36" s="35">
        <v>40.28</v>
      </c>
      <c r="H36" s="36">
        <v>0</v>
      </c>
      <c r="I36" s="37">
        <f>ROUND(G36*H36,P4)</f>
        <v>0</v>
      </c>
      <c r="J36" s="34" t="s">
        <v>43</v>
      </c>
      <c r="O36" s="38">
        <f>I36*0.21</f>
        <v>0</v>
      </c>
      <c r="P36">
        <v>3</v>
      </c>
    </row>
    <row r="37" spans="1:16" ht="30" x14ac:dyDescent="0.25">
      <c r="A37" s="31" t="s">
        <v>44</v>
      </c>
      <c r="B37" s="39"/>
      <c r="C37" s="40"/>
      <c r="D37" s="40"/>
      <c r="E37" s="33" t="s">
        <v>145</v>
      </c>
      <c r="F37" s="40"/>
      <c r="G37" s="40"/>
      <c r="H37" s="40"/>
      <c r="I37" s="40"/>
      <c r="J37" s="41"/>
    </row>
    <row r="38" spans="1:16" x14ac:dyDescent="0.25">
      <c r="A38" s="31" t="s">
        <v>113</v>
      </c>
      <c r="B38" s="39"/>
      <c r="C38" s="40"/>
      <c r="D38" s="40"/>
      <c r="E38" s="46" t="s">
        <v>141</v>
      </c>
      <c r="F38" s="40"/>
      <c r="G38" s="40"/>
      <c r="H38" s="40"/>
      <c r="I38" s="40"/>
      <c r="J38" s="41"/>
    </row>
    <row r="39" spans="1:16" ht="180" x14ac:dyDescent="0.25">
      <c r="A39" s="31" t="s">
        <v>46</v>
      </c>
      <c r="B39" s="39"/>
      <c r="C39" s="40"/>
      <c r="D39" s="40"/>
      <c r="E39" s="33" t="s">
        <v>142</v>
      </c>
      <c r="F39" s="40"/>
      <c r="G39" s="40"/>
      <c r="H39" s="40"/>
      <c r="I39" s="40"/>
      <c r="J39" s="41"/>
    </row>
    <row r="40" spans="1:16" x14ac:dyDescent="0.25">
      <c r="A40" s="31" t="s">
        <v>38</v>
      </c>
      <c r="B40" s="31">
        <v>8</v>
      </c>
      <c r="C40" s="32" t="s">
        <v>146</v>
      </c>
      <c r="D40" s="31" t="s">
        <v>40</v>
      </c>
      <c r="E40" s="33" t="s">
        <v>147</v>
      </c>
      <c r="F40" s="34" t="s">
        <v>139</v>
      </c>
      <c r="G40" s="35">
        <v>128.52199999999999</v>
      </c>
      <c r="H40" s="36">
        <v>0</v>
      </c>
      <c r="I40" s="37">
        <f>ROUND(G40*H40,P4)</f>
        <v>0</v>
      </c>
      <c r="J40" s="34" t="s">
        <v>43</v>
      </c>
      <c r="O40" s="38">
        <f>I40*0.21</f>
        <v>0</v>
      </c>
      <c r="P40">
        <v>3</v>
      </c>
    </row>
    <row r="41" spans="1:16" x14ac:dyDescent="0.25">
      <c r="A41" s="31" t="s">
        <v>44</v>
      </c>
      <c r="B41" s="39"/>
      <c r="C41" s="40"/>
      <c r="D41" s="40"/>
      <c r="E41" s="33" t="s">
        <v>148</v>
      </c>
      <c r="F41" s="40"/>
      <c r="G41" s="40"/>
      <c r="H41" s="40"/>
      <c r="I41" s="40"/>
      <c r="J41" s="41"/>
    </row>
    <row r="42" spans="1:16" x14ac:dyDescent="0.25">
      <c r="A42" s="31" t="s">
        <v>113</v>
      </c>
      <c r="B42" s="39"/>
      <c r="C42" s="40"/>
      <c r="D42" s="40"/>
      <c r="E42" s="46" t="s">
        <v>149</v>
      </c>
      <c r="F42" s="40"/>
      <c r="G42" s="40"/>
      <c r="H42" s="40"/>
      <c r="I42" s="40"/>
      <c r="J42" s="41"/>
    </row>
    <row r="43" spans="1:16" ht="180" x14ac:dyDescent="0.25">
      <c r="A43" s="31" t="s">
        <v>46</v>
      </c>
      <c r="B43" s="39"/>
      <c r="C43" s="40"/>
      <c r="D43" s="40"/>
      <c r="E43" s="33" t="s">
        <v>142</v>
      </c>
      <c r="F43" s="40"/>
      <c r="G43" s="40"/>
      <c r="H43" s="40"/>
      <c r="I43" s="40"/>
      <c r="J43" s="41"/>
    </row>
    <row r="44" spans="1:16" x14ac:dyDescent="0.25">
      <c r="A44" s="31" t="s">
        <v>38</v>
      </c>
      <c r="B44" s="31">
        <v>9</v>
      </c>
      <c r="C44" s="32" t="s">
        <v>150</v>
      </c>
      <c r="D44" s="31" t="s">
        <v>40</v>
      </c>
      <c r="E44" s="33" t="s">
        <v>151</v>
      </c>
      <c r="F44" s="34" t="s">
        <v>139</v>
      </c>
      <c r="G44" s="35">
        <v>55.591000000000001</v>
      </c>
      <c r="H44" s="36">
        <v>0</v>
      </c>
      <c r="I44" s="37">
        <f>ROUND(G44*H44,P4)</f>
        <v>0</v>
      </c>
      <c r="J44" s="34" t="s">
        <v>43</v>
      </c>
      <c r="O44" s="38">
        <f>I44*0.21</f>
        <v>0</v>
      </c>
      <c r="P44">
        <v>3</v>
      </c>
    </row>
    <row r="45" spans="1:16" ht="30" x14ac:dyDescent="0.25">
      <c r="A45" s="31" t="s">
        <v>44</v>
      </c>
      <c r="B45" s="39"/>
      <c r="C45" s="40"/>
      <c r="D45" s="40"/>
      <c r="E45" s="33" t="s">
        <v>152</v>
      </c>
      <c r="F45" s="40"/>
      <c r="G45" s="40"/>
      <c r="H45" s="40"/>
      <c r="I45" s="40"/>
      <c r="J45" s="41"/>
    </row>
    <row r="46" spans="1:16" x14ac:dyDescent="0.25">
      <c r="A46" s="31" t="s">
        <v>113</v>
      </c>
      <c r="B46" s="39"/>
      <c r="C46" s="40"/>
      <c r="D46" s="40"/>
      <c r="E46" s="46" t="s">
        <v>153</v>
      </c>
      <c r="F46" s="40"/>
      <c r="G46" s="40"/>
      <c r="H46" s="40"/>
      <c r="I46" s="40"/>
      <c r="J46" s="41"/>
    </row>
    <row r="47" spans="1:16" ht="180" x14ac:dyDescent="0.25">
      <c r="A47" s="31" t="s">
        <v>46</v>
      </c>
      <c r="B47" s="39"/>
      <c r="C47" s="40"/>
      <c r="D47" s="40"/>
      <c r="E47" s="33" t="s">
        <v>142</v>
      </c>
      <c r="F47" s="40"/>
      <c r="G47" s="40"/>
      <c r="H47" s="40"/>
      <c r="I47" s="40"/>
      <c r="J47" s="41"/>
    </row>
    <row r="48" spans="1:16" x14ac:dyDescent="0.25">
      <c r="A48" s="31" t="s">
        <v>38</v>
      </c>
      <c r="B48" s="31">
        <v>10</v>
      </c>
      <c r="C48" s="32" t="s">
        <v>154</v>
      </c>
      <c r="D48" s="31" t="s">
        <v>40</v>
      </c>
      <c r="E48" s="33" t="s">
        <v>155</v>
      </c>
      <c r="F48" s="34" t="s">
        <v>156</v>
      </c>
      <c r="G48" s="35">
        <v>144.19999999999999</v>
      </c>
      <c r="H48" s="36">
        <v>0</v>
      </c>
      <c r="I48" s="37">
        <f>ROUND(G48*H48,P4)</f>
        <v>0</v>
      </c>
      <c r="J48" s="34" t="s">
        <v>43</v>
      </c>
      <c r="O48" s="38">
        <f>I48*0.21</f>
        <v>0</v>
      </c>
      <c r="P48">
        <v>3</v>
      </c>
    </row>
    <row r="49" spans="1:10" ht="60" x14ac:dyDescent="0.25">
      <c r="A49" s="31" t="s">
        <v>44</v>
      </c>
      <c r="B49" s="39"/>
      <c r="C49" s="40"/>
      <c r="D49" s="40"/>
      <c r="E49" s="33" t="s">
        <v>157</v>
      </c>
      <c r="F49" s="40"/>
      <c r="G49" s="40"/>
      <c r="H49" s="40"/>
      <c r="I49" s="40"/>
      <c r="J49" s="41"/>
    </row>
    <row r="50" spans="1:10" x14ac:dyDescent="0.25">
      <c r="A50" s="31" t="s">
        <v>113</v>
      </c>
      <c r="B50" s="39"/>
      <c r="C50" s="40"/>
      <c r="D50" s="40"/>
      <c r="E50" s="46" t="s">
        <v>158</v>
      </c>
      <c r="F50" s="40"/>
      <c r="G50" s="40"/>
      <c r="H50" s="40"/>
      <c r="I50" s="40"/>
      <c r="J50" s="41"/>
    </row>
    <row r="51" spans="1:10" ht="105" x14ac:dyDescent="0.25">
      <c r="A51" s="31" t="s">
        <v>46</v>
      </c>
      <c r="B51" s="43"/>
      <c r="C51" s="44"/>
      <c r="D51" s="44"/>
      <c r="E51" s="33" t="s">
        <v>159</v>
      </c>
      <c r="F51" s="44"/>
      <c r="G51" s="44"/>
      <c r="H51" s="44"/>
      <c r="I51" s="44"/>
      <c r="J51" s="45"/>
    </row>
  </sheetData>
  <sheetProtection algorithmName="SHA-512" hashValue="99UZkGoQPNi8Ni9Xp7K0NzuLTsdxLjwfNVZOLfIhPtnzxjcJkhTBP+CrExB2UrCCTOwGxpyv+Qt613u8rPHgfw==" saltValue="jx042gUldQ3oXRfIfDWdcI0YeUwdxsY/E9euQ5W37k3nemeh7lv1dr9axFm0DQbVCnaYz44/4gyPS5r4SYbBnQ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1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9"/>
      <c r="C1" s="10"/>
      <c r="D1" s="10"/>
      <c r="E1" s="11" t="s">
        <v>1</v>
      </c>
      <c r="F1" s="10"/>
      <c r="G1" s="10"/>
      <c r="H1" s="10"/>
      <c r="I1" s="10"/>
      <c r="J1" s="12"/>
      <c r="P1">
        <v>3</v>
      </c>
    </row>
    <row r="2" spans="1:16" ht="20.25" x14ac:dyDescent="0.25">
      <c r="A2" s="1"/>
      <c r="B2" s="13"/>
      <c r="C2" s="14"/>
      <c r="D2" s="14"/>
      <c r="E2" s="15" t="s">
        <v>13</v>
      </c>
      <c r="F2" s="14"/>
      <c r="G2" s="14"/>
      <c r="H2" s="14"/>
      <c r="I2" s="14"/>
      <c r="J2" s="16"/>
    </row>
    <row r="3" spans="1:16" x14ac:dyDescent="0.25">
      <c r="A3" s="3" t="s">
        <v>14</v>
      </c>
      <c r="B3" s="17" t="s">
        <v>15</v>
      </c>
      <c r="C3" s="50" t="s">
        <v>16</v>
      </c>
      <c r="D3" s="51"/>
      <c r="E3" s="18" t="s">
        <v>17</v>
      </c>
      <c r="F3" s="14"/>
      <c r="G3" s="14"/>
      <c r="H3" s="19" t="s">
        <v>11</v>
      </c>
      <c r="I3" s="20">
        <f>SUMIFS(I9:I31,A9:A31,"SD")</f>
        <v>0</v>
      </c>
      <c r="J3" s="16"/>
      <c r="O3">
        <v>0</v>
      </c>
      <c r="P3">
        <v>2</v>
      </c>
    </row>
    <row r="4" spans="1:16" x14ac:dyDescent="0.25">
      <c r="A4" s="3" t="s">
        <v>18</v>
      </c>
      <c r="B4" s="17" t="s">
        <v>19</v>
      </c>
      <c r="C4" s="50" t="s">
        <v>160</v>
      </c>
      <c r="D4" s="51"/>
      <c r="E4" s="18" t="s">
        <v>161</v>
      </c>
      <c r="F4" s="14"/>
      <c r="G4" s="14"/>
      <c r="H4" s="14"/>
      <c r="I4" s="14"/>
      <c r="J4" s="16"/>
      <c r="O4">
        <v>0.12</v>
      </c>
      <c r="P4">
        <v>2</v>
      </c>
    </row>
    <row r="5" spans="1:16" x14ac:dyDescent="0.25">
      <c r="A5" s="3" t="s">
        <v>22</v>
      </c>
      <c r="B5" s="17" t="s">
        <v>23</v>
      </c>
      <c r="C5" s="50" t="s">
        <v>11</v>
      </c>
      <c r="D5" s="51"/>
      <c r="E5" s="18" t="s">
        <v>12</v>
      </c>
      <c r="F5" s="14"/>
      <c r="G5" s="14"/>
      <c r="H5" s="14"/>
      <c r="I5" s="14"/>
      <c r="J5" s="16"/>
      <c r="O5">
        <v>0.21</v>
      </c>
    </row>
    <row r="6" spans="1:16" x14ac:dyDescent="0.25">
      <c r="A6" s="52" t="s">
        <v>24</v>
      </c>
      <c r="B6" s="53" t="s">
        <v>25</v>
      </c>
      <c r="C6" s="54" t="s">
        <v>26</v>
      </c>
      <c r="D6" s="54" t="s">
        <v>27</v>
      </c>
      <c r="E6" s="54" t="s">
        <v>28</v>
      </c>
      <c r="F6" s="54" t="s">
        <v>29</v>
      </c>
      <c r="G6" s="54" t="s">
        <v>30</v>
      </c>
      <c r="H6" s="54" t="s">
        <v>31</v>
      </c>
      <c r="I6" s="54"/>
      <c r="J6" s="55" t="s">
        <v>32</v>
      </c>
    </row>
    <row r="7" spans="1:16" x14ac:dyDescent="0.25">
      <c r="A7" s="52"/>
      <c r="B7" s="53"/>
      <c r="C7" s="54"/>
      <c r="D7" s="54"/>
      <c r="E7" s="54"/>
      <c r="F7" s="54"/>
      <c r="G7" s="54"/>
      <c r="H7" s="6" t="s">
        <v>33</v>
      </c>
      <c r="I7" s="6" t="s">
        <v>34</v>
      </c>
      <c r="J7" s="55"/>
    </row>
    <row r="8" spans="1:16" x14ac:dyDescent="0.25">
      <c r="A8" s="23">
        <v>0</v>
      </c>
      <c r="B8" s="21">
        <v>1</v>
      </c>
      <c r="C8" s="24">
        <v>2</v>
      </c>
      <c r="D8" s="6">
        <v>3</v>
      </c>
      <c r="E8" s="24">
        <v>4</v>
      </c>
      <c r="F8" s="6">
        <v>5</v>
      </c>
      <c r="G8" s="6">
        <v>6</v>
      </c>
      <c r="H8" s="6">
        <v>7</v>
      </c>
      <c r="I8" s="24">
        <v>8</v>
      </c>
      <c r="J8" s="22">
        <v>9</v>
      </c>
    </row>
    <row r="9" spans="1:16" x14ac:dyDescent="0.25">
      <c r="A9" s="25" t="s">
        <v>35</v>
      </c>
      <c r="B9" s="26"/>
      <c r="C9" s="27" t="s">
        <v>107</v>
      </c>
      <c r="D9" s="28"/>
      <c r="E9" s="25" t="s">
        <v>108</v>
      </c>
      <c r="F9" s="28"/>
      <c r="G9" s="28"/>
      <c r="H9" s="28"/>
      <c r="I9" s="29">
        <f>SUMIFS(I10:I27,A10:A27,"P")</f>
        <v>0</v>
      </c>
      <c r="J9" s="30"/>
    </row>
    <row r="10" spans="1:16" x14ac:dyDescent="0.25">
      <c r="A10" s="31" t="s">
        <v>38</v>
      </c>
      <c r="B10" s="31">
        <v>1</v>
      </c>
      <c r="C10" s="32" t="s">
        <v>162</v>
      </c>
      <c r="D10" s="31" t="s">
        <v>40</v>
      </c>
      <c r="E10" s="33" t="s">
        <v>163</v>
      </c>
      <c r="F10" s="34" t="s">
        <v>156</v>
      </c>
      <c r="G10" s="35">
        <v>22</v>
      </c>
      <c r="H10" s="36">
        <v>0</v>
      </c>
      <c r="I10" s="37">
        <f>ROUND(G10*H10,P4)</f>
        <v>0</v>
      </c>
      <c r="J10" s="34" t="s">
        <v>43</v>
      </c>
      <c r="O10" s="38">
        <f>I10*0.21</f>
        <v>0</v>
      </c>
      <c r="P10">
        <v>3</v>
      </c>
    </row>
    <row r="11" spans="1:16" ht="45" x14ac:dyDescent="0.25">
      <c r="A11" s="31" t="s">
        <v>44</v>
      </c>
      <c r="B11" s="39"/>
      <c r="C11" s="40"/>
      <c r="D11" s="40"/>
      <c r="E11" s="33" t="s">
        <v>164</v>
      </c>
      <c r="F11" s="40"/>
      <c r="G11" s="40"/>
      <c r="H11" s="40"/>
      <c r="I11" s="40"/>
      <c r="J11" s="41"/>
    </row>
    <row r="12" spans="1:16" ht="30" x14ac:dyDescent="0.25">
      <c r="A12" s="31" t="s">
        <v>46</v>
      </c>
      <c r="B12" s="39"/>
      <c r="C12" s="40"/>
      <c r="D12" s="40"/>
      <c r="E12" s="33" t="s">
        <v>68</v>
      </c>
      <c r="F12" s="40"/>
      <c r="G12" s="40"/>
      <c r="H12" s="40"/>
      <c r="I12" s="40"/>
      <c r="J12" s="41"/>
    </row>
    <row r="13" spans="1:16" x14ac:dyDescent="0.25">
      <c r="A13" s="31" t="s">
        <v>38</v>
      </c>
      <c r="B13" s="31">
        <v>2</v>
      </c>
      <c r="C13" s="32" t="s">
        <v>165</v>
      </c>
      <c r="D13" s="31" t="s">
        <v>40</v>
      </c>
      <c r="E13" s="33" t="s">
        <v>166</v>
      </c>
      <c r="F13" s="34" t="s">
        <v>156</v>
      </c>
      <c r="G13" s="35">
        <v>22</v>
      </c>
      <c r="H13" s="36">
        <v>0</v>
      </c>
      <c r="I13" s="37">
        <f>ROUND(G13*H13,P4)</f>
        <v>0</v>
      </c>
      <c r="J13" s="34" t="s">
        <v>43</v>
      </c>
      <c r="O13" s="38">
        <f>I13*0.21</f>
        <v>0</v>
      </c>
      <c r="P13">
        <v>3</v>
      </c>
    </row>
    <row r="14" spans="1:16" ht="30" x14ac:dyDescent="0.25">
      <c r="A14" s="31" t="s">
        <v>44</v>
      </c>
      <c r="B14" s="39"/>
      <c r="C14" s="40"/>
      <c r="D14" s="40"/>
      <c r="E14" s="33" t="s">
        <v>167</v>
      </c>
      <c r="F14" s="40"/>
      <c r="G14" s="40"/>
      <c r="H14" s="40"/>
      <c r="I14" s="40"/>
      <c r="J14" s="41"/>
    </row>
    <row r="15" spans="1:16" ht="30" x14ac:dyDescent="0.25">
      <c r="A15" s="31" t="s">
        <v>46</v>
      </c>
      <c r="B15" s="39"/>
      <c r="C15" s="40"/>
      <c r="D15" s="40"/>
      <c r="E15" s="33" t="s">
        <v>68</v>
      </c>
      <c r="F15" s="40"/>
      <c r="G15" s="40"/>
      <c r="H15" s="40"/>
      <c r="I15" s="40"/>
      <c r="J15" s="41"/>
    </row>
    <row r="16" spans="1:16" x14ac:dyDescent="0.25">
      <c r="A16" s="31" t="s">
        <v>38</v>
      </c>
      <c r="B16" s="31">
        <v>3</v>
      </c>
      <c r="C16" s="32" t="s">
        <v>168</v>
      </c>
      <c r="D16" s="31" t="s">
        <v>40</v>
      </c>
      <c r="E16" s="33" t="s">
        <v>169</v>
      </c>
      <c r="F16" s="34" t="s">
        <v>42</v>
      </c>
      <c r="G16" s="35">
        <v>1</v>
      </c>
      <c r="H16" s="36">
        <v>0</v>
      </c>
      <c r="I16" s="37">
        <f>ROUND(G16*H16,P4)</f>
        <v>0</v>
      </c>
      <c r="J16" s="34" t="s">
        <v>43</v>
      </c>
      <c r="O16" s="38">
        <f>I16*0.21</f>
        <v>0</v>
      </c>
      <c r="P16">
        <v>3</v>
      </c>
    </row>
    <row r="17" spans="1:16" ht="45" x14ac:dyDescent="0.25">
      <c r="A17" s="31" t="s">
        <v>44</v>
      </c>
      <c r="B17" s="39"/>
      <c r="C17" s="40"/>
      <c r="D17" s="40"/>
      <c r="E17" s="33" t="s">
        <v>170</v>
      </c>
      <c r="F17" s="40"/>
      <c r="G17" s="40"/>
      <c r="H17" s="40"/>
      <c r="I17" s="40"/>
      <c r="J17" s="41"/>
    </row>
    <row r="18" spans="1:16" ht="30" x14ac:dyDescent="0.25">
      <c r="A18" s="31" t="s">
        <v>46</v>
      </c>
      <c r="B18" s="39"/>
      <c r="C18" s="40"/>
      <c r="D18" s="40"/>
      <c r="E18" s="33" t="s">
        <v>68</v>
      </c>
      <c r="F18" s="40"/>
      <c r="G18" s="40"/>
      <c r="H18" s="40"/>
      <c r="I18" s="40"/>
      <c r="J18" s="41"/>
    </row>
    <row r="19" spans="1:16" x14ac:dyDescent="0.25">
      <c r="A19" s="31" t="s">
        <v>38</v>
      </c>
      <c r="B19" s="31">
        <v>4</v>
      </c>
      <c r="C19" s="32" t="s">
        <v>171</v>
      </c>
      <c r="D19" s="31" t="s">
        <v>40</v>
      </c>
      <c r="E19" s="33" t="s">
        <v>172</v>
      </c>
      <c r="F19" s="34" t="s">
        <v>173</v>
      </c>
      <c r="G19" s="35">
        <v>1</v>
      </c>
      <c r="H19" s="36">
        <v>0</v>
      </c>
      <c r="I19" s="37">
        <f>ROUND(G19*H19,P4)</f>
        <v>0</v>
      </c>
      <c r="J19" s="34" t="s">
        <v>43</v>
      </c>
      <c r="O19" s="38">
        <f>I19*0.21</f>
        <v>0</v>
      </c>
      <c r="P19">
        <v>3</v>
      </c>
    </row>
    <row r="20" spans="1:16" ht="105" x14ac:dyDescent="0.25">
      <c r="A20" s="31" t="s">
        <v>44</v>
      </c>
      <c r="B20" s="39"/>
      <c r="C20" s="40"/>
      <c r="D20" s="40"/>
      <c r="E20" s="33" t="s">
        <v>174</v>
      </c>
      <c r="F20" s="40"/>
      <c r="G20" s="40"/>
      <c r="H20" s="40"/>
      <c r="I20" s="40"/>
      <c r="J20" s="41"/>
    </row>
    <row r="21" spans="1:16" ht="30" x14ac:dyDescent="0.25">
      <c r="A21" s="31" t="s">
        <v>46</v>
      </c>
      <c r="B21" s="39"/>
      <c r="C21" s="40"/>
      <c r="D21" s="40"/>
      <c r="E21" s="33" t="s">
        <v>68</v>
      </c>
      <c r="F21" s="40"/>
      <c r="G21" s="40"/>
      <c r="H21" s="40"/>
      <c r="I21" s="40"/>
      <c r="J21" s="41"/>
    </row>
    <row r="22" spans="1:16" x14ac:dyDescent="0.25">
      <c r="A22" s="31" t="s">
        <v>38</v>
      </c>
      <c r="B22" s="31">
        <v>5</v>
      </c>
      <c r="C22" s="32" t="s">
        <v>175</v>
      </c>
      <c r="D22" s="31" t="s">
        <v>65</v>
      </c>
      <c r="E22" s="33" t="s">
        <v>176</v>
      </c>
      <c r="F22" s="34" t="s">
        <v>42</v>
      </c>
      <c r="G22" s="35">
        <v>1</v>
      </c>
      <c r="H22" s="36">
        <v>0</v>
      </c>
      <c r="I22" s="37">
        <f>ROUND(G22*H22,P4)</f>
        <v>0</v>
      </c>
      <c r="J22" s="34" t="s">
        <v>43</v>
      </c>
      <c r="O22" s="38">
        <f>I22*0.21</f>
        <v>0</v>
      </c>
      <c r="P22">
        <v>3</v>
      </c>
    </row>
    <row r="23" spans="1:16" x14ac:dyDescent="0.25">
      <c r="A23" s="31" t="s">
        <v>44</v>
      </c>
      <c r="B23" s="39"/>
      <c r="C23" s="40"/>
      <c r="D23" s="40"/>
      <c r="E23" s="33" t="s">
        <v>177</v>
      </c>
      <c r="F23" s="40"/>
      <c r="G23" s="40"/>
      <c r="H23" s="40"/>
      <c r="I23" s="40"/>
      <c r="J23" s="41"/>
    </row>
    <row r="24" spans="1:16" ht="30" x14ac:dyDescent="0.25">
      <c r="A24" s="31" t="s">
        <v>46</v>
      </c>
      <c r="B24" s="39"/>
      <c r="C24" s="40"/>
      <c r="D24" s="40"/>
      <c r="E24" s="33" t="s">
        <v>178</v>
      </c>
      <c r="F24" s="40"/>
      <c r="G24" s="40"/>
      <c r="H24" s="40"/>
      <c r="I24" s="40"/>
      <c r="J24" s="41"/>
    </row>
    <row r="25" spans="1:16" x14ac:dyDescent="0.25">
      <c r="A25" s="31" t="s">
        <v>38</v>
      </c>
      <c r="B25" s="31">
        <v>6</v>
      </c>
      <c r="C25" s="32" t="s">
        <v>175</v>
      </c>
      <c r="D25" s="31" t="s">
        <v>69</v>
      </c>
      <c r="E25" s="33" t="s">
        <v>176</v>
      </c>
      <c r="F25" s="34" t="s">
        <v>42</v>
      </c>
      <c r="G25" s="35">
        <v>1</v>
      </c>
      <c r="H25" s="36">
        <v>0</v>
      </c>
      <c r="I25" s="37">
        <f>ROUND(G25*H25,P4)</f>
        <v>0</v>
      </c>
      <c r="J25" s="34" t="s">
        <v>43</v>
      </c>
      <c r="O25" s="38">
        <f>I25*0.21</f>
        <v>0</v>
      </c>
      <c r="P25">
        <v>3</v>
      </c>
    </row>
    <row r="26" spans="1:16" ht="45" x14ac:dyDescent="0.25">
      <c r="A26" s="31" t="s">
        <v>44</v>
      </c>
      <c r="B26" s="39"/>
      <c r="C26" s="40"/>
      <c r="D26" s="40"/>
      <c r="E26" s="33" t="s">
        <v>179</v>
      </c>
      <c r="F26" s="40"/>
      <c r="G26" s="40"/>
      <c r="H26" s="40"/>
      <c r="I26" s="40"/>
      <c r="J26" s="41"/>
    </row>
    <row r="27" spans="1:16" ht="30" x14ac:dyDescent="0.25">
      <c r="A27" s="31" t="s">
        <v>46</v>
      </c>
      <c r="B27" s="39"/>
      <c r="C27" s="40"/>
      <c r="D27" s="40"/>
      <c r="E27" s="33" t="s">
        <v>178</v>
      </c>
      <c r="F27" s="40"/>
      <c r="G27" s="40"/>
      <c r="H27" s="40"/>
      <c r="I27" s="40"/>
      <c r="J27" s="41"/>
    </row>
    <row r="28" spans="1:16" x14ac:dyDescent="0.25">
      <c r="A28" s="25" t="s">
        <v>35</v>
      </c>
      <c r="B28" s="26"/>
      <c r="C28" s="27" t="s">
        <v>11</v>
      </c>
      <c r="D28" s="28"/>
      <c r="E28" s="25" t="s">
        <v>123</v>
      </c>
      <c r="F28" s="28"/>
      <c r="G28" s="28"/>
      <c r="H28" s="28"/>
      <c r="I28" s="29">
        <f>SUMIFS(I29:I31,A29:A31,"P")</f>
        <v>0</v>
      </c>
      <c r="J28" s="30"/>
    </row>
    <row r="29" spans="1:16" x14ac:dyDescent="0.25">
      <c r="A29" s="31" t="s">
        <v>38</v>
      </c>
      <c r="B29" s="31">
        <v>7</v>
      </c>
      <c r="C29" s="32" t="s">
        <v>180</v>
      </c>
      <c r="D29" s="31" t="s">
        <v>40</v>
      </c>
      <c r="E29" s="33" t="s">
        <v>181</v>
      </c>
      <c r="F29" s="34" t="s">
        <v>126</v>
      </c>
      <c r="G29" s="35">
        <v>7</v>
      </c>
      <c r="H29" s="36">
        <v>0</v>
      </c>
      <c r="I29" s="37">
        <f>ROUND(G29*H29,P4)</f>
        <v>0</v>
      </c>
      <c r="J29" s="34" t="s">
        <v>43</v>
      </c>
      <c r="O29" s="38">
        <f>I29*0.21</f>
        <v>0</v>
      </c>
      <c r="P29">
        <v>3</v>
      </c>
    </row>
    <row r="30" spans="1:16" ht="45" x14ac:dyDescent="0.25">
      <c r="A30" s="31" t="s">
        <v>44</v>
      </c>
      <c r="B30" s="39"/>
      <c r="C30" s="40"/>
      <c r="D30" s="40"/>
      <c r="E30" s="33" t="s">
        <v>182</v>
      </c>
      <c r="F30" s="40"/>
      <c r="G30" s="40"/>
      <c r="H30" s="40"/>
      <c r="I30" s="40"/>
      <c r="J30" s="41"/>
    </row>
    <row r="31" spans="1:16" ht="120" x14ac:dyDescent="0.25">
      <c r="A31" s="31" t="s">
        <v>46</v>
      </c>
      <c r="B31" s="43"/>
      <c r="C31" s="44"/>
      <c r="D31" s="44"/>
      <c r="E31" s="33" t="s">
        <v>183</v>
      </c>
      <c r="F31" s="44"/>
      <c r="G31" s="44"/>
      <c r="H31" s="44"/>
      <c r="I31" s="44"/>
      <c r="J31" s="45"/>
    </row>
  </sheetData>
  <sheetProtection algorithmName="SHA-512" hashValue="OnFbWlt+KvTZrtdwdoBThMyFGMnmwXjujTx/5nVe5zbW+aBE8YRXThRLlcvT5qwRaV++oWbNGLprv2njRQOsCw==" saltValue="73QYpVTzTYJp25FFXfAsaqfk63e65vdYv8hrr2M3EpXgLxUl7CpZHXFwIjVPPBTw3d0kCAxEVAue1O6Dsfi6CA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40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9"/>
      <c r="C1" s="10"/>
      <c r="D1" s="10"/>
      <c r="E1" s="11" t="s">
        <v>1</v>
      </c>
      <c r="F1" s="10"/>
      <c r="G1" s="10"/>
      <c r="H1" s="10"/>
      <c r="I1" s="10"/>
      <c r="J1" s="12"/>
      <c r="P1">
        <v>3</v>
      </c>
    </row>
    <row r="2" spans="1:16" ht="20.25" x14ac:dyDescent="0.25">
      <c r="A2" s="1"/>
      <c r="B2" s="13"/>
      <c r="C2" s="14"/>
      <c r="D2" s="14"/>
      <c r="E2" s="15" t="s">
        <v>13</v>
      </c>
      <c r="F2" s="14"/>
      <c r="G2" s="14"/>
      <c r="H2" s="14"/>
      <c r="I2" s="14"/>
      <c r="J2" s="16"/>
    </row>
    <row r="3" spans="1:16" x14ac:dyDescent="0.25">
      <c r="A3" s="3" t="s">
        <v>14</v>
      </c>
      <c r="B3" s="17" t="s">
        <v>15</v>
      </c>
      <c r="C3" s="50" t="s">
        <v>16</v>
      </c>
      <c r="D3" s="51"/>
      <c r="E3" s="18" t="s">
        <v>17</v>
      </c>
      <c r="F3" s="14"/>
      <c r="G3" s="14"/>
      <c r="H3" s="19" t="s">
        <v>11</v>
      </c>
      <c r="I3" s="20">
        <f>SUMIFS(I9:I403,A9:A403,"SD")</f>
        <v>0</v>
      </c>
      <c r="J3" s="16"/>
      <c r="O3">
        <v>0</v>
      </c>
      <c r="P3">
        <v>2</v>
      </c>
    </row>
    <row r="4" spans="1:16" x14ac:dyDescent="0.25">
      <c r="A4" s="3" t="s">
        <v>18</v>
      </c>
      <c r="B4" s="17" t="s">
        <v>19</v>
      </c>
      <c r="C4" s="50" t="s">
        <v>184</v>
      </c>
      <c r="D4" s="51"/>
      <c r="E4" s="18" t="s">
        <v>185</v>
      </c>
      <c r="F4" s="14"/>
      <c r="G4" s="14"/>
      <c r="H4" s="14"/>
      <c r="I4" s="14"/>
      <c r="J4" s="16"/>
      <c r="O4">
        <v>0.12</v>
      </c>
      <c r="P4">
        <v>2</v>
      </c>
    </row>
    <row r="5" spans="1:16" x14ac:dyDescent="0.25">
      <c r="A5" s="3" t="s">
        <v>22</v>
      </c>
      <c r="B5" s="17" t="s">
        <v>23</v>
      </c>
      <c r="C5" s="50" t="s">
        <v>11</v>
      </c>
      <c r="D5" s="51"/>
      <c r="E5" s="18" t="s">
        <v>12</v>
      </c>
      <c r="F5" s="14"/>
      <c r="G5" s="14"/>
      <c r="H5" s="14"/>
      <c r="I5" s="14"/>
      <c r="J5" s="16"/>
      <c r="O5">
        <v>0.21</v>
      </c>
    </row>
    <row r="6" spans="1:16" x14ac:dyDescent="0.25">
      <c r="A6" s="52" t="s">
        <v>24</v>
      </c>
      <c r="B6" s="53" t="s">
        <v>25</v>
      </c>
      <c r="C6" s="54" t="s">
        <v>26</v>
      </c>
      <c r="D6" s="54" t="s">
        <v>27</v>
      </c>
      <c r="E6" s="54" t="s">
        <v>28</v>
      </c>
      <c r="F6" s="54" t="s">
        <v>29</v>
      </c>
      <c r="G6" s="54" t="s">
        <v>30</v>
      </c>
      <c r="H6" s="54" t="s">
        <v>31</v>
      </c>
      <c r="I6" s="54"/>
      <c r="J6" s="55" t="s">
        <v>32</v>
      </c>
    </row>
    <row r="7" spans="1:16" x14ac:dyDescent="0.25">
      <c r="A7" s="52"/>
      <c r="B7" s="53"/>
      <c r="C7" s="54"/>
      <c r="D7" s="54"/>
      <c r="E7" s="54"/>
      <c r="F7" s="54"/>
      <c r="G7" s="54"/>
      <c r="H7" s="6" t="s">
        <v>33</v>
      </c>
      <c r="I7" s="6" t="s">
        <v>34</v>
      </c>
      <c r="J7" s="55"/>
    </row>
    <row r="8" spans="1:16" x14ac:dyDescent="0.25">
      <c r="A8" s="23">
        <v>0</v>
      </c>
      <c r="B8" s="21">
        <v>1</v>
      </c>
      <c r="C8" s="24">
        <v>2</v>
      </c>
      <c r="D8" s="6">
        <v>3</v>
      </c>
      <c r="E8" s="24">
        <v>4</v>
      </c>
      <c r="F8" s="6">
        <v>5</v>
      </c>
      <c r="G8" s="6">
        <v>6</v>
      </c>
      <c r="H8" s="6">
        <v>7</v>
      </c>
      <c r="I8" s="24">
        <v>8</v>
      </c>
      <c r="J8" s="22">
        <v>9</v>
      </c>
    </row>
    <row r="9" spans="1:16" x14ac:dyDescent="0.25">
      <c r="A9" s="25" t="s">
        <v>35</v>
      </c>
      <c r="B9" s="26"/>
      <c r="C9" s="27" t="s">
        <v>107</v>
      </c>
      <c r="D9" s="28"/>
      <c r="E9" s="25" t="s">
        <v>108</v>
      </c>
      <c r="F9" s="28"/>
      <c r="G9" s="28"/>
      <c r="H9" s="28"/>
      <c r="I9" s="29">
        <f>SUMIFS(I10:I20,A10:A20,"P")</f>
        <v>0</v>
      </c>
      <c r="J9" s="30"/>
    </row>
    <row r="10" spans="1:16" ht="30" x14ac:dyDescent="0.25">
      <c r="A10" s="31" t="s">
        <v>38</v>
      </c>
      <c r="B10" s="31">
        <v>1</v>
      </c>
      <c r="C10" s="32" t="s">
        <v>186</v>
      </c>
      <c r="D10" s="31" t="s">
        <v>65</v>
      </c>
      <c r="E10" s="33" t="s">
        <v>187</v>
      </c>
      <c r="F10" s="34" t="s">
        <v>111</v>
      </c>
      <c r="G10" s="35">
        <v>679.35400000000004</v>
      </c>
      <c r="H10" s="36">
        <v>0</v>
      </c>
      <c r="I10" s="37">
        <f>ROUND(G10*H10,P4)</f>
        <v>0</v>
      </c>
      <c r="J10" s="34" t="s">
        <v>43</v>
      </c>
      <c r="O10" s="38">
        <f>I10*0.21</f>
        <v>0</v>
      </c>
      <c r="P10">
        <v>3</v>
      </c>
    </row>
    <row r="11" spans="1:16" x14ac:dyDescent="0.25">
      <c r="A11" s="31" t="s">
        <v>44</v>
      </c>
      <c r="B11" s="39"/>
      <c r="C11" s="40"/>
      <c r="D11" s="40"/>
      <c r="E11" s="33" t="s">
        <v>188</v>
      </c>
      <c r="F11" s="40"/>
      <c r="G11" s="40"/>
      <c r="H11" s="40"/>
      <c r="I11" s="40"/>
      <c r="J11" s="41"/>
    </row>
    <row r="12" spans="1:16" x14ac:dyDescent="0.25">
      <c r="A12" s="31" t="s">
        <v>113</v>
      </c>
      <c r="B12" s="39"/>
      <c r="C12" s="40"/>
      <c r="D12" s="40"/>
      <c r="E12" s="46" t="s">
        <v>189</v>
      </c>
      <c r="F12" s="40"/>
      <c r="G12" s="40"/>
      <c r="H12" s="40"/>
      <c r="I12" s="40"/>
      <c r="J12" s="41"/>
    </row>
    <row r="13" spans="1:16" ht="165" x14ac:dyDescent="0.25">
      <c r="A13" s="31" t="s">
        <v>46</v>
      </c>
      <c r="B13" s="39"/>
      <c r="C13" s="40"/>
      <c r="D13" s="40"/>
      <c r="E13" s="33" t="s">
        <v>120</v>
      </c>
      <c r="F13" s="40"/>
      <c r="G13" s="40"/>
      <c r="H13" s="40"/>
      <c r="I13" s="40"/>
      <c r="J13" s="41"/>
    </row>
    <row r="14" spans="1:16" ht="30" x14ac:dyDescent="0.25">
      <c r="A14" s="31" t="s">
        <v>38</v>
      </c>
      <c r="B14" s="31">
        <v>2</v>
      </c>
      <c r="C14" s="32" t="s">
        <v>186</v>
      </c>
      <c r="D14" s="31" t="s">
        <v>69</v>
      </c>
      <c r="E14" s="33" t="s">
        <v>187</v>
      </c>
      <c r="F14" s="34" t="s">
        <v>111</v>
      </c>
      <c r="G14" s="35">
        <v>20.79</v>
      </c>
      <c r="H14" s="36">
        <v>0</v>
      </c>
      <c r="I14" s="37">
        <f>ROUND(G14*H14,P4)</f>
        <v>0</v>
      </c>
      <c r="J14" s="34" t="s">
        <v>43</v>
      </c>
      <c r="O14" s="38">
        <f>I14*0.21</f>
        <v>0</v>
      </c>
      <c r="P14">
        <v>3</v>
      </c>
    </row>
    <row r="15" spans="1:16" x14ac:dyDescent="0.25">
      <c r="A15" s="31" t="s">
        <v>44</v>
      </c>
      <c r="B15" s="39"/>
      <c r="C15" s="40"/>
      <c r="D15" s="40"/>
      <c r="E15" s="33" t="s">
        <v>190</v>
      </c>
      <c r="F15" s="40"/>
      <c r="G15" s="40"/>
      <c r="H15" s="40"/>
      <c r="I15" s="40"/>
      <c r="J15" s="41"/>
    </row>
    <row r="16" spans="1:16" x14ac:dyDescent="0.25">
      <c r="A16" s="31" t="s">
        <v>113</v>
      </c>
      <c r="B16" s="39"/>
      <c r="C16" s="40"/>
      <c r="D16" s="40"/>
      <c r="E16" s="46" t="s">
        <v>191</v>
      </c>
      <c r="F16" s="40"/>
      <c r="G16" s="40"/>
      <c r="H16" s="40"/>
      <c r="I16" s="40"/>
      <c r="J16" s="41"/>
    </row>
    <row r="17" spans="1:16" ht="165" x14ac:dyDescent="0.25">
      <c r="A17" s="31" t="s">
        <v>46</v>
      </c>
      <c r="B17" s="39"/>
      <c r="C17" s="40"/>
      <c r="D17" s="40"/>
      <c r="E17" s="33" t="s">
        <v>120</v>
      </c>
      <c r="F17" s="40"/>
      <c r="G17" s="40"/>
      <c r="H17" s="40"/>
      <c r="I17" s="40"/>
      <c r="J17" s="41"/>
    </row>
    <row r="18" spans="1:16" x14ac:dyDescent="0.25">
      <c r="A18" s="31" t="s">
        <v>38</v>
      </c>
      <c r="B18" s="31">
        <v>3</v>
      </c>
      <c r="C18" s="32" t="s">
        <v>192</v>
      </c>
      <c r="D18" s="31" t="s">
        <v>40</v>
      </c>
      <c r="E18" s="33" t="s">
        <v>193</v>
      </c>
      <c r="F18" s="34" t="s">
        <v>42</v>
      </c>
      <c r="G18" s="35">
        <v>1</v>
      </c>
      <c r="H18" s="36">
        <v>0</v>
      </c>
      <c r="I18" s="37">
        <f>ROUND(G18*H18,P4)</f>
        <v>0</v>
      </c>
      <c r="J18" s="34" t="s">
        <v>43</v>
      </c>
      <c r="O18" s="38">
        <f>I18*0.21</f>
        <v>0</v>
      </c>
      <c r="P18">
        <v>3</v>
      </c>
    </row>
    <row r="19" spans="1:16" x14ac:dyDescent="0.25">
      <c r="A19" s="31" t="s">
        <v>44</v>
      </c>
      <c r="B19" s="39"/>
      <c r="C19" s="40"/>
      <c r="D19" s="40"/>
      <c r="E19" s="42"/>
      <c r="F19" s="40"/>
      <c r="G19" s="40"/>
      <c r="H19" s="40"/>
      <c r="I19" s="40"/>
      <c r="J19" s="41"/>
    </row>
    <row r="20" spans="1:16" ht="30" x14ac:dyDescent="0.25">
      <c r="A20" s="31" t="s">
        <v>46</v>
      </c>
      <c r="B20" s="39"/>
      <c r="C20" s="40"/>
      <c r="D20" s="40"/>
      <c r="E20" s="33" t="s">
        <v>178</v>
      </c>
      <c r="F20" s="40"/>
      <c r="G20" s="40"/>
      <c r="H20" s="40"/>
      <c r="I20" s="40"/>
      <c r="J20" s="41"/>
    </row>
    <row r="21" spans="1:16" x14ac:dyDescent="0.25">
      <c r="A21" s="25" t="s">
        <v>35</v>
      </c>
      <c r="B21" s="26"/>
      <c r="C21" s="27" t="s">
        <v>11</v>
      </c>
      <c r="D21" s="28"/>
      <c r="E21" s="25" t="s">
        <v>123</v>
      </c>
      <c r="F21" s="28"/>
      <c r="G21" s="28"/>
      <c r="H21" s="28"/>
      <c r="I21" s="29">
        <f>SUMIFS(I22:I116,A22:A116,"P")</f>
        <v>0</v>
      </c>
      <c r="J21" s="30"/>
    </row>
    <row r="22" spans="1:16" x14ac:dyDescent="0.25">
      <c r="A22" s="31" t="s">
        <v>38</v>
      </c>
      <c r="B22" s="31">
        <v>4</v>
      </c>
      <c r="C22" s="32" t="s">
        <v>194</v>
      </c>
      <c r="D22" s="31" t="s">
        <v>40</v>
      </c>
      <c r="E22" s="33" t="s">
        <v>195</v>
      </c>
      <c r="F22" s="34" t="s">
        <v>156</v>
      </c>
      <c r="G22" s="35">
        <v>85</v>
      </c>
      <c r="H22" s="36">
        <v>0</v>
      </c>
      <c r="I22" s="37">
        <f>ROUND(G22*H22,P4)</f>
        <v>0</v>
      </c>
      <c r="J22" s="34" t="s">
        <v>43</v>
      </c>
      <c r="O22" s="38">
        <f>I22*0.21</f>
        <v>0</v>
      </c>
      <c r="P22">
        <v>3</v>
      </c>
    </row>
    <row r="23" spans="1:16" x14ac:dyDescent="0.25">
      <c r="A23" s="31" t="s">
        <v>44</v>
      </c>
      <c r="B23" s="39"/>
      <c r="C23" s="40"/>
      <c r="D23" s="40"/>
      <c r="E23" s="33" t="s">
        <v>196</v>
      </c>
      <c r="F23" s="40"/>
      <c r="G23" s="40"/>
      <c r="H23" s="40"/>
      <c r="I23" s="40"/>
      <c r="J23" s="41"/>
    </row>
    <row r="24" spans="1:16" x14ac:dyDescent="0.25">
      <c r="A24" s="31" t="s">
        <v>113</v>
      </c>
      <c r="B24" s="39"/>
      <c r="C24" s="40"/>
      <c r="D24" s="40"/>
      <c r="E24" s="46" t="s">
        <v>197</v>
      </c>
      <c r="F24" s="40"/>
      <c r="G24" s="40"/>
      <c r="H24" s="40"/>
      <c r="I24" s="40"/>
      <c r="J24" s="41"/>
    </row>
    <row r="25" spans="1:16" ht="45" x14ac:dyDescent="0.25">
      <c r="A25" s="31" t="s">
        <v>46</v>
      </c>
      <c r="B25" s="39"/>
      <c r="C25" s="40"/>
      <c r="D25" s="40"/>
      <c r="E25" s="33" t="s">
        <v>198</v>
      </c>
      <c r="F25" s="40"/>
      <c r="G25" s="40"/>
      <c r="H25" s="40"/>
      <c r="I25" s="40"/>
      <c r="J25" s="41"/>
    </row>
    <row r="26" spans="1:16" x14ac:dyDescent="0.25">
      <c r="A26" s="31" t="s">
        <v>38</v>
      </c>
      <c r="B26" s="31">
        <v>5</v>
      </c>
      <c r="C26" s="32" t="s">
        <v>199</v>
      </c>
      <c r="D26" s="31" t="s">
        <v>40</v>
      </c>
      <c r="E26" s="33" t="s">
        <v>200</v>
      </c>
      <c r="F26" s="34" t="s">
        <v>173</v>
      </c>
      <c r="G26" s="35">
        <v>1</v>
      </c>
      <c r="H26" s="36">
        <v>0</v>
      </c>
      <c r="I26" s="37">
        <f>ROUND(G26*H26,P4)</f>
        <v>0</v>
      </c>
      <c r="J26" s="34" t="s">
        <v>43</v>
      </c>
      <c r="O26" s="38">
        <f>I26*0.21</f>
        <v>0</v>
      </c>
      <c r="P26">
        <v>3</v>
      </c>
    </row>
    <row r="27" spans="1:16" ht="30" x14ac:dyDescent="0.25">
      <c r="A27" s="31" t="s">
        <v>44</v>
      </c>
      <c r="B27" s="39"/>
      <c r="C27" s="40"/>
      <c r="D27" s="40"/>
      <c r="E27" s="33" t="s">
        <v>201</v>
      </c>
      <c r="F27" s="40"/>
      <c r="G27" s="40"/>
      <c r="H27" s="40"/>
      <c r="I27" s="40"/>
      <c r="J27" s="41"/>
    </row>
    <row r="28" spans="1:16" ht="225" x14ac:dyDescent="0.25">
      <c r="A28" s="31" t="s">
        <v>46</v>
      </c>
      <c r="B28" s="39"/>
      <c r="C28" s="40"/>
      <c r="D28" s="40"/>
      <c r="E28" s="33" t="s">
        <v>202</v>
      </c>
      <c r="F28" s="40"/>
      <c r="G28" s="40"/>
      <c r="H28" s="40"/>
      <c r="I28" s="40"/>
      <c r="J28" s="41"/>
    </row>
    <row r="29" spans="1:16" ht="30" x14ac:dyDescent="0.25">
      <c r="A29" s="31" t="s">
        <v>38</v>
      </c>
      <c r="B29" s="31">
        <v>6</v>
      </c>
      <c r="C29" s="32" t="s">
        <v>203</v>
      </c>
      <c r="D29" s="31" t="s">
        <v>65</v>
      </c>
      <c r="E29" s="33" t="s">
        <v>204</v>
      </c>
      <c r="F29" s="34" t="s">
        <v>139</v>
      </c>
      <c r="G29" s="35">
        <v>81.489999999999995</v>
      </c>
      <c r="H29" s="36">
        <v>0</v>
      </c>
      <c r="I29" s="37">
        <f>ROUND(G29*H29,P4)</f>
        <v>0</v>
      </c>
      <c r="J29" s="34" t="s">
        <v>43</v>
      </c>
      <c r="O29" s="38">
        <f>I29*0.21</f>
        <v>0</v>
      </c>
      <c r="P29">
        <v>3</v>
      </c>
    </row>
    <row r="30" spans="1:16" ht="30" x14ac:dyDescent="0.25">
      <c r="A30" s="31" t="s">
        <v>44</v>
      </c>
      <c r="B30" s="39"/>
      <c r="C30" s="40"/>
      <c r="D30" s="40"/>
      <c r="E30" s="33" t="s">
        <v>205</v>
      </c>
      <c r="F30" s="40"/>
      <c r="G30" s="40"/>
      <c r="H30" s="40"/>
      <c r="I30" s="40"/>
      <c r="J30" s="41"/>
    </row>
    <row r="31" spans="1:16" x14ac:dyDescent="0.25">
      <c r="A31" s="31" t="s">
        <v>113</v>
      </c>
      <c r="B31" s="39"/>
      <c r="C31" s="40"/>
      <c r="D31" s="40"/>
      <c r="E31" s="46" t="s">
        <v>206</v>
      </c>
      <c r="F31" s="40"/>
      <c r="G31" s="40"/>
      <c r="H31" s="40"/>
      <c r="I31" s="40"/>
      <c r="J31" s="41"/>
    </row>
    <row r="32" spans="1:16" ht="120" x14ac:dyDescent="0.25">
      <c r="A32" s="31" t="s">
        <v>46</v>
      </c>
      <c r="B32" s="39"/>
      <c r="C32" s="40"/>
      <c r="D32" s="40"/>
      <c r="E32" s="33" t="s">
        <v>129</v>
      </c>
      <c r="F32" s="40"/>
      <c r="G32" s="40"/>
      <c r="H32" s="40"/>
      <c r="I32" s="40"/>
      <c r="J32" s="41"/>
    </row>
    <row r="33" spans="1:16" ht="30" x14ac:dyDescent="0.25">
      <c r="A33" s="31" t="s">
        <v>38</v>
      </c>
      <c r="B33" s="31">
        <v>7</v>
      </c>
      <c r="C33" s="32" t="s">
        <v>203</v>
      </c>
      <c r="D33" s="31" t="s">
        <v>69</v>
      </c>
      <c r="E33" s="33" t="s">
        <v>204</v>
      </c>
      <c r="F33" s="34" t="s">
        <v>139</v>
      </c>
      <c r="G33" s="35">
        <v>91.450999999999993</v>
      </c>
      <c r="H33" s="36">
        <v>0</v>
      </c>
      <c r="I33" s="37">
        <f>ROUND(G33*H33,P4)</f>
        <v>0</v>
      </c>
      <c r="J33" s="34" t="s">
        <v>43</v>
      </c>
      <c r="O33" s="38">
        <f>I33*0.21</f>
        <v>0</v>
      </c>
      <c r="P33">
        <v>3</v>
      </c>
    </row>
    <row r="34" spans="1:16" ht="30" x14ac:dyDescent="0.25">
      <c r="A34" s="31" t="s">
        <v>44</v>
      </c>
      <c r="B34" s="39"/>
      <c r="C34" s="40"/>
      <c r="D34" s="40"/>
      <c r="E34" s="33" t="s">
        <v>207</v>
      </c>
      <c r="F34" s="40"/>
      <c r="G34" s="40"/>
      <c r="H34" s="40"/>
      <c r="I34" s="40"/>
      <c r="J34" s="41"/>
    </row>
    <row r="35" spans="1:16" x14ac:dyDescent="0.25">
      <c r="A35" s="31" t="s">
        <v>113</v>
      </c>
      <c r="B35" s="39"/>
      <c r="C35" s="40"/>
      <c r="D35" s="40"/>
      <c r="E35" s="46" t="s">
        <v>208</v>
      </c>
      <c r="F35" s="40"/>
      <c r="G35" s="40"/>
      <c r="H35" s="40"/>
      <c r="I35" s="40"/>
      <c r="J35" s="41"/>
    </row>
    <row r="36" spans="1:16" ht="120" x14ac:dyDescent="0.25">
      <c r="A36" s="31" t="s">
        <v>46</v>
      </c>
      <c r="B36" s="39"/>
      <c r="C36" s="40"/>
      <c r="D36" s="40"/>
      <c r="E36" s="33" t="s">
        <v>129</v>
      </c>
      <c r="F36" s="40"/>
      <c r="G36" s="40"/>
      <c r="H36" s="40"/>
      <c r="I36" s="40"/>
      <c r="J36" s="41"/>
    </row>
    <row r="37" spans="1:16" ht="30" x14ac:dyDescent="0.25">
      <c r="A37" s="31" t="s">
        <v>38</v>
      </c>
      <c r="B37" s="31">
        <v>8</v>
      </c>
      <c r="C37" s="32" t="s">
        <v>203</v>
      </c>
      <c r="D37" s="31" t="s">
        <v>209</v>
      </c>
      <c r="E37" s="33" t="s">
        <v>204</v>
      </c>
      <c r="F37" s="34" t="s">
        <v>139</v>
      </c>
      <c r="G37" s="35">
        <v>17.082000000000001</v>
      </c>
      <c r="H37" s="36">
        <v>0</v>
      </c>
      <c r="I37" s="37">
        <f>ROUND(G37*H37,P4)</f>
        <v>0</v>
      </c>
      <c r="J37" s="34" t="s">
        <v>43</v>
      </c>
      <c r="O37" s="38">
        <f>I37*0.21</f>
        <v>0</v>
      </c>
      <c r="P37">
        <v>3</v>
      </c>
    </row>
    <row r="38" spans="1:16" ht="30" x14ac:dyDescent="0.25">
      <c r="A38" s="31" t="s">
        <v>44</v>
      </c>
      <c r="B38" s="39"/>
      <c r="C38" s="40"/>
      <c r="D38" s="40"/>
      <c r="E38" s="33" t="s">
        <v>210</v>
      </c>
      <c r="F38" s="40"/>
      <c r="G38" s="40"/>
      <c r="H38" s="40"/>
      <c r="I38" s="40"/>
      <c r="J38" s="41"/>
    </row>
    <row r="39" spans="1:16" x14ac:dyDescent="0.25">
      <c r="A39" s="31" t="s">
        <v>113</v>
      </c>
      <c r="B39" s="39"/>
      <c r="C39" s="40"/>
      <c r="D39" s="40"/>
      <c r="E39" s="46" t="s">
        <v>211</v>
      </c>
      <c r="F39" s="40"/>
      <c r="G39" s="40"/>
      <c r="H39" s="40"/>
      <c r="I39" s="40"/>
      <c r="J39" s="41"/>
    </row>
    <row r="40" spans="1:16" ht="120" x14ac:dyDescent="0.25">
      <c r="A40" s="31" t="s">
        <v>46</v>
      </c>
      <c r="B40" s="39"/>
      <c r="C40" s="40"/>
      <c r="D40" s="40"/>
      <c r="E40" s="33" t="s">
        <v>129</v>
      </c>
      <c r="F40" s="40"/>
      <c r="G40" s="40"/>
      <c r="H40" s="40"/>
      <c r="I40" s="40"/>
      <c r="J40" s="41"/>
    </row>
    <row r="41" spans="1:16" x14ac:dyDescent="0.25">
      <c r="A41" s="31" t="s">
        <v>38</v>
      </c>
      <c r="B41" s="31">
        <v>9</v>
      </c>
      <c r="C41" s="32" t="s">
        <v>212</v>
      </c>
      <c r="D41" s="31" t="s">
        <v>40</v>
      </c>
      <c r="E41" s="33" t="s">
        <v>213</v>
      </c>
      <c r="F41" s="34" t="s">
        <v>139</v>
      </c>
      <c r="G41" s="35">
        <v>52.881999999999998</v>
      </c>
      <c r="H41" s="36">
        <v>0</v>
      </c>
      <c r="I41" s="37">
        <f>ROUND(G41*H41,P4)</f>
        <v>0</v>
      </c>
      <c r="J41" s="34" t="s">
        <v>43</v>
      </c>
      <c r="O41" s="38">
        <f>I41*0.21</f>
        <v>0</v>
      </c>
      <c r="P41">
        <v>3</v>
      </c>
    </row>
    <row r="42" spans="1:16" ht="45" x14ac:dyDescent="0.25">
      <c r="A42" s="31" t="s">
        <v>44</v>
      </c>
      <c r="B42" s="39"/>
      <c r="C42" s="40"/>
      <c r="D42" s="40"/>
      <c r="E42" s="33" t="s">
        <v>214</v>
      </c>
      <c r="F42" s="40"/>
      <c r="G42" s="40"/>
      <c r="H42" s="40"/>
      <c r="I42" s="40"/>
      <c r="J42" s="41"/>
    </row>
    <row r="43" spans="1:16" x14ac:dyDescent="0.25">
      <c r="A43" s="31" t="s">
        <v>113</v>
      </c>
      <c r="B43" s="39"/>
      <c r="C43" s="40"/>
      <c r="D43" s="40"/>
      <c r="E43" s="46" t="s">
        <v>215</v>
      </c>
      <c r="F43" s="40"/>
      <c r="G43" s="40"/>
      <c r="H43" s="40"/>
      <c r="I43" s="40"/>
      <c r="J43" s="41"/>
    </row>
    <row r="44" spans="1:16" ht="120" x14ac:dyDescent="0.25">
      <c r="A44" s="31" t="s">
        <v>46</v>
      </c>
      <c r="B44" s="39"/>
      <c r="C44" s="40"/>
      <c r="D44" s="40"/>
      <c r="E44" s="33" t="s">
        <v>129</v>
      </c>
      <c r="F44" s="40"/>
      <c r="G44" s="40"/>
      <c r="H44" s="40"/>
      <c r="I44" s="40"/>
      <c r="J44" s="41"/>
    </row>
    <row r="45" spans="1:16" x14ac:dyDescent="0.25">
      <c r="A45" s="31" t="s">
        <v>38</v>
      </c>
      <c r="B45" s="31">
        <v>10</v>
      </c>
      <c r="C45" s="32" t="s">
        <v>216</v>
      </c>
      <c r="D45" s="31" t="s">
        <v>40</v>
      </c>
      <c r="E45" s="33" t="s">
        <v>217</v>
      </c>
      <c r="F45" s="34" t="s">
        <v>126</v>
      </c>
      <c r="G45" s="35">
        <v>54</v>
      </c>
      <c r="H45" s="36">
        <v>0</v>
      </c>
      <c r="I45" s="37">
        <f>ROUND(G45*H45,P4)</f>
        <v>0</v>
      </c>
      <c r="J45" s="34" t="s">
        <v>43</v>
      </c>
      <c r="O45" s="38">
        <f>I45*0.21</f>
        <v>0</v>
      </c>
      <c r="P45">
        <v>3</v>
      </c>
    </row>
    <row r="46" spans="1:16" ht="30" x14ac:dyDescent="0.25">
      <c r="A46" s="31" t="s">
        <v>44</v>
      </c>
      <c r="B46" s="39"/>
      <c r="C46" s="40"/>
      <c r="D46" s="40"/>
      <c r="E46" s="33" t="s">
        <v>218</v>
      </c>
      <c r="F46" s="40"/>
      <c r="G46" s="40"/>
      <c r="H46" s="40"/>
      <c r="I46" s="40"/>
      <c r="J46" s="41"/>
    </row>
    <row r="47" spans="1:16" ht="120" x14ac:dyDescent="0.25">
      <c r="A47" s="31" t="s">
        <v>46</v>
      </c>
      <c r="B47" s="39"/>
      <c r="C47" s="40"/>
      <c r="D47" s="40"/>
      <c r="E47" s="33" t="s">
        <v>183</v>
      </c>
      <c r="F47" s="40"/>
      <c r="G47" s="40"/>
      <c r="H47" s="40"/>
      <c r="I47" s="40"/>
      <c r="J47" s="41"/>
    </row>
    <row r="48" spans="1:16" x14ac:dyDescent="0.25">
      <c r="A48" s="31" t="s">
        <v>38</v>
      </c>
      <c r="B48" s="31">
        <v>11</v>
      </c>
      <c r="C48" s="32" t="s">
        <v>219</v>
      </c>
      <c r="D48" s="31" t="s">
        <v>40</v>
      </c>
      <c r="E48" s="33" t="s">
        <v>220</v>
      </c>
      <c r="F48" s="34" t="s">
        <v>139</v>
      </c>
      <c r="G48" s="35">
        <v>19.353999999999999</v>
      </c>
      <c r="H48" s="36">
        <v>0</v>
      </c>
      <c r="I48" s="37">
        <f>ROUND(G48*H48,P4)</f>
        <v>0</v>
      </c>
      <c r="J48" s="34" t="s">
        <v>43</v>
      </c>
      <c r="O48" s="38">
        <f>I48*0.21</f>
        <v>0</v>
      </c>
      <c r="P48">
        <v>3</v>
      </c>
    </row>
    <row r="49" spans="1:16" ht="30" x14ac:dyDescent="0.25">
      <c r="A49" s="31" t="s">
        <v>44</v>
      </c>
      <c r="B49" s="39"/>
      <c r="C49" s="40"/>
      <c r="D49" s="40"/>
      <c r="E49" s="33" t="s">
        <v>221</v>
      </c>
      <c r="F49" s="40"/>
      <c r="G49" s="40"/>
      <c r="H49" s="40"/>
      <c r="I49" s="40"/>
      <c r="J49" s="41"/>
    </row>
    <row r="50" spans="1:16" x14ac:dyDescent="0.25">
      <c r="A50" s="31" t="s">
        <v>113</v>
      </c>
      <c r="B50" s="39"/>
      <c r="C50" s="40"/>
      <c r="D50" s="40"/>
      <c r="E50" s="46" t="s">
        <v>222</v>
      </c>
      <c r="F50" s="40"/>
      <c r="G50" s="40"/>
      <c r="H50" s="40"/>
      <c r="I50" s="40"/>
      <c r="J50" s="41"/>
    </row>
    <row r="51" spans="1:16" ht="45" x14ac:dyDescent="0.25">
      <c r="A51" s="31" t="s">
        <v>46</v>
      </c>
      <c r="B51" s="39"/>
      <c r="C51" s="40"/>
      <c r="D51" s="40"/>
      <c r="E51" s="33" t="s">
        <v>223</v>
      </c>
      <c r="F51" s="40"/>
      <c r="G51" s="40"/>
      <c r="H51" s="40"/>
      <c r="I51" s="40"/>
      <c r="J51" s="41"/>
    </row>
    <row r="52" spans="1:16" x14ac:dyDescent="0.25">
      <c r="A52" s="31" t="s">
        <v>38</v>
      </c>
      <c r="B52" s="31">
        <v>12</v>
      </c>
      <c r="C52" s="32" t="s">
        <v>224</v>
      </c>
      <c r="D52" s="31"/>
      <c r="E52" s="33" t="s">
        <v>225</v>
      </c>
      <c r="F52" s="34" t="s">
        <v>139</v>
      </c>
      <c r="G52" s="35">
        <v>16.065000000000001</v>
      </c>
      <c r="H52" s="36">
        <v>0</v>
      </c>
      <c r="I52" s="37">
        <f>ROUND(G52*H52,P4)</f>
        <v>0</v>
      </c>
      <c r="J52" s="34" t="s">
        <v>43</v>
      </c>
      <c r="O52" s="38">
        <f>I52*0.21</f>
        <v>0</v>
      </c>
      <c r="P52">
        <v>3</v>
      </c>
    </row>
    <row r="53" spans="1:16" ht="30" x14ac:dyDescent="0.25">
      <c r="A53" s="31" t="s">
        <v>44</v>
      </c>
      <c r="B53" s="39"/>
      <c r="C53" s="40"/>
      <c r="D53" s="40"/>
      <c r="E53" s="33" t="s">
        <v>226</v>
      </c>
      <c r="F53" s="40"/>
      <c r="G53" s="40"/>
      <c r="H53" s="40"/>
      <c r="I53" s="40"/>
      <c r="J53" s="41"/>
    </row>
    <row r="54" spans="1:16" x14ac:dyDescent="0.25">
      <c r="A54" s="31" t="s">
        <v>113</v>
      </c>
      <c r="B54" s="39"/>
      <c r="C54" s="40"/>
      <c r="D54" s="40"/>
      <c r="E54" s="46" t="s">
        <v>227</v>
      </c>
      <c r="F54" s="40"/>
      <c r="G54" s="40"/>
      <c r="H54" s="40"/>
      <c r="I54" s="40"/>
      <c r="J54" s="41"/>
    </row>
    <row r="55" spans="1:16" ht="409.5" x14ac:dyDescent="0.25">
      <c r="A55" s="31" t="s">
        <v>46</v>
      </c>
      <c r="B55" s="39"/>
      <c r="C55" s="40"/>
      <c r="D55" s="40"/>
      <c r="E55" s="33" t="s">
        <v>228</v>
      </c>
      <c r="F55" s="40"/>
      <c r="G55" s="40"/>
      <c r="H55" s="40"/>
      <c r="I55" s="40"/>
      <c r="J55" s="41"/>
    </row>
    <row r="56" spans="1:16" x14ac:dyDescent="0.25">
      <c r="A56" s="31" t="s">
        <v>38</v>
      </c>
      <c r="B56" s="31">
        <v>13</v>
      </c>
      <c r="C56" s="32" t="s">
        <v>229</v>
      </c>
      <c r="D56" s="31" t="s">
        <v>40</v>
      </c>
      <c r="E56" s="33" t="s">
        <v>230</v>
      </c>
      <c r="F56" s="34" t="s">
        <v>139</v>
      </c>
      <c r="G56" s="35">
        <v>9.4499999999999993</v>
      </c>
      <c r="H56" s="36">
        <v>0</v>
      </c>
      <c r="I56" s="37">
        <f>ROUND(G56*H56,P4)</f>
        <v>0</v>
      </c>
      <c r="J56" s="34" t="s">
        <v>43</v>
      </c>
      <c r="O56" s="38">
        <f>I56*0.21</f>
        <v>0</v>
      </c>
      <c r="P56">
        <v>3</v>
      </c>
    </row>
    <row r="57" spans="1:16" ht="30" x14ac:dyDescent="0.25">
      <c r="A57" s="31" t="s">
        <v>44</v>
      </c>
      <c r="B57" s="39"/>
      <c r="C57" s="40"/>
      <c r="D57" s="40"/>
      <c r="E57" s="33" t="s">
        <v>231</v>
      </c>
      <c r="F57" s="40"/>
      <c r="G57" s="40"/>
      <c r="H57" s="40"/>
      <c r="I57" s="40"/>
      <c r="J57" s="41"/>
    </row>
    <row r="58" spans="1:16" x14ac:dyDescent="0.25">
      <c r="A58" s="31" t="s">
        <v>113</v>
      </c>
      <c r="B58" s="39"/>
      <c r="C58" s="40"/>
      <c r="D58" s="40"/>
      <c r="E58" s="46" t="s">
        <v>232</v>
      </c>
      <c r="F58" s="40"/>
      <c r="G58" s="40"/>
      <c r="H58" s="40"/>
      <c r="I58" s="40"/>
      <c r="J58" s="41"/>
    </row>
    <row r="59" spans="1:16" ht="409.5" x14ac:dyDescent="0.25">
      <c r="A59" s="31" t="s">
        <v>46</v>
      </c>
      <c r="B59" s="39"/>
      <c r="C59" s="40"/>
      <c r="D59" s="40"/>
      <c r="E59" s="33" t="s">
        <v>233</v>
      </c>
      <c r="F59" s="40"/>
      <c r="G59" s="40"/>
      <c r="H59" s="40"/>
      <c r="I59" s="40"/>
      <c r="J59" s="41"/>
    </row>
    <row r="60" spans="1:16" x14ac:dyDescent="0.25">
      <c r="A60" s="31" t="s">
        <v>38</v>
      </c>
      <c r="B60" s="31">
        <v>14</v>
      </c>
      <c r="C60" s="32" t="s">
        <v>234</v>
      </c>
      <c r="D60" s="31" t="s">
        <v>40</v>
      </c>
      <c r="E60" s="33" t="s">
        <v>235</v>
      </c>
      <c r="F60" s="34" t="s">
        <v>139</v>
      </c>
      <c r="G60" s="35">
        <v>373.149</v>
      </c>
      <c r="H60" s="36">
        <v>0</v>
      </c>
      <c r="I60" s="37">
        <f>ROUND(G60*H60,P4)</f>
        <v>0</v>
      </c>
      <c r="J60" s="34" t="s">
        <v>43</v>
      </c>
      <c r="O60" s="38">
        <f>I60*0.21</f>
        <v>0</v>
      </c>
      <c r="P60">
        <v>3</v>
      </c>
    </row>
    <row r="61" spans="1:16" x14ac:dyDescent="0.25">
      <c r="A61" s="31" t="s">
        <v>44</v>
      </c>
      <c r="B61" s="39"/>
      <c r="C61" s="40"/>
      <c r="D61" s="40"/>
      <c r="E61" s="33" t="s">
        <v>236</v>
      </c>
      <c r="F61" s="40"/>
      <c r="G61" s="40"/>
      <c r="H61" s="40"/>
      <c r="I61" s="40"/>
      <c r="J61" s="41"/>
    </row>
    <row r="62" spans="1:16" x14ac:dyDescent="0.25">
      <c r="A62" s="31" t="s">
        <v>113</v>
      </c>
      <c r="B62" s="39"/>
      <c r="C62" s="40"/>
      <c r="D62" s="40"/>
      <c r="E62" s="46" t="s">
        <v>237</v>
      </c>
      <c r="F62" s="40"/>
      <c r="G62" s="40"/>
      <c r="H62" s="40"/>
      <c r="I62" s="40"/>
      <c r="J62" s="41"/>
    </row>
    <row r="63" spans="1:16" ht="409.5" x14ac:dyDescent="0.25">
      <c r="A63" s="31" t="s">
        <v>46</v>
      </c>
      <c r="B63" s="39"/>
      <c r="C63" s="40"/>
      <c r="D63" s="40"/>
      <c r="E63" s="33" t="s">
        <v>238</v>
      </c>
      <c r="F63" s="40"/>
      <c r="G63" s="40"/>
      <c r="H63" s="40"/>
      <c r="I63" s="40"/>
      <c r="J63" s="41"/>
    </row>
    <row r="64" spans="1:16" x14ac:dyDescent="0.25">
      <c r="A64" s="31" t="s">
        <v>38</v>
      </c>
      <c r="B64" s="31">
        <v>15</v>
      </c>
      <c r="C64" s="32" t="s">
        <v>239</v>
      </c>
      <c r="D64" s="31" t="s">
        <v>40</v>
      </c>
      <c r="E64" s="33" t="s">
        <v>240</v>
      </c>
      <c r="F64" s="34" t="s">
        <v>139</v>
      </c>
      <c r="G64" s="35">
        <v>303.81200000000001</v>
      </c>
      <c r="H64" s="36">
        <v>0</v>
      </c>
      <c r="I64" s="37">
        <f>ROUND(G64*H64,P4)</f>
        <v>0</v>
      </c>
      <c r="J64" s="34" t="s">
        <v>43</v>
      </c>
      <c r="O64" s="38">
        <f>I64*0.21</f>
        <v>0</v>
      </c>
      <c r="P64">
        <v>3</v>
      </c>
    </row>
    <row r="65" spans="1:16" x14ac:dyDescent="0.25">
      <c r="A65" s="31" t="s">
        <v>44</v>
      </c>
      <c r="B65" s="39"/>
      <c r="C65" s="40"/>
      <c r="D65" s="40"/>
      <c r="E65" s="33" t="s">
        <v>241</v>
      </c>
      <c r="F65" s="40"/>
      <c r="G65" s="40"/>
      <c r="H65" s="40"/>
      <c r="I65" s="40"/>
      <c r="J65" s="41"/>
    </row>
    <row r="66" spans="1:16" x14ac:dyDescent="0.25">
      <c r="A66" s="31" t="s">
        <v>113</v>
      </c>
      <c r="B66" s="39"/>
      <c r="C66" s="40"/>
      <c r="D66" s="40"/>
      <c r="E66" s="46" t="s">
        <v>242</v>
      </c>
      <c r="F66" s="40"/>
      <c r="G66" s="40"/>
      <c r="H66" s="40"/>
      <c r="I66" s="40"/>
      <c r="J66" s="41"/>
    </row>
    <row r="67" spans="1:16" ht="409.5" x14ac:dyDescent="0.25">
      <c r="A67" s="31" t="s">
        <v>46</v>
      </c>
      <c r="B67" s="39"/>
      <c r="C67" s="40"/>
      <c r="D67" s="40"/>
      <c r="E67" s="33" t="s">
        <v>243</v>
      </c>
      <c r="F67" s="40"/>
      <c r="G67" s="40"/>
      <c r="H67" s="40"/>
      <c r="I67" s="40"/>
      <c r="J67" s="41"/>
    </row>
    <row r="68" spans="1:16" x14ac:dyDescent="0.25">
      <c r="A68" s="31" t="s">
        <v>38</v>
      </c>
      <c r="B68" s="31">
        <v>16</v>
      </c>
      <c r="C68" s="32" t="s">
        <v>244</v>
      </c>
      <c r="D68" s="31"/>
      <c r="E68" s="33" t="s">
        <v>245</v>
      </c>
      <c r="F68" s="34" t="s">
        <v>139</v>
      </c>
      <c r="G68" s="35">
        <v>80.89</v>
      </c>
      <c r="H68" s="36">
        <v>0</v>
      </c>
      <c r="I68" s="37">
        <f>ROUND(G68*H68,P4)</f>
        <v>0</v>
      </c>
      <c r="J68" s="34" t="s">
        <v>43</v>
      </c>
      <c r="O68" s="38">
        <f>I68*0.21</f>
        <v>0</v>
      </c>
      <c r="P68">
        <v>3</v>
      </c>
    </row>
    <row r="69" spans="1:16" ht="45" x14ac:dyDescent="0.25">
      <c r="A69" s="31" t="s">
        <v>44</v>
      </c>
      <c r="B69" s="39"/>
      <c r="C69" s="40"/>
      <c r="D69" s="40"/>
      <c r="E69" s="33" t="s">
        <v>246</v>
      </c>
      <c r="F69" s="40"/>
      <c r="G69" s="40"/>
      <c r="H69" s="40"/>
      <c r="I69" s="40"/>
      <c r="J69" s="41"/>
    </row>
    <row r="70" spans="1:16" x14ac:dyDescent="0.25">
      <c r="A70" s="31" t="s">
        <v>113</v>
      </c>
      <c r="B70" s="39"/>
      <c r="C70" s="40"/>
      <c r="D70" s="40"/>
      <c r="E70" s="46" t="s">
        <v>247</v>
      </c>
      <c r="F70" s="40"/>
      <c r="G70" s="40"/>
      <c r="H70" s="40"/>
      <c r="I70" s="40"/>
      <c r="J70" s="41"/>
    </row>
    <row r="71" spans="1:16" ht="409.5" x14ac:dyDescent="0.25">
      <c r="A71" s="31" t="s">
        <v>46</v>
      </c>
      <c r="B71" s="39"/>
      <c r="C71" s="40"/>
      <c r="D71" s="40"/>
      <c r="E71" s="33" t="s">
        <v>248</v>
      </c>
      <c r="F71" s="40"/>
      <c r="G71" s="40"/>
      <c r="H71" s="40"/>
      <c r="I71" s="40"/>
      <c r="J71" s="41"/>
    </row>
    <row r="72" spans="1:16" x14ac:dyDescent="0.25">
      <c r="A72" s="31" t="s">
        <v>38</v>
      </c>
      <c r="B72" s="31">
        <v>17</v>
      </c>
      <c r="C72" s="32" t="s">
        <v>249</v>
      </c>
      <c r="D72" s="31" t="s">
        <v>40</v>
      </c>
      <c r="E72" s="33" t="s">
        <v>250</v>
      </c>
      <c r="F72" s="34" t="s">
        <v>139</v>
      </c>
      <c r="G72" s="35">
        <v>30</v>
      </c>
      <c r="H72" s="36">
        <v>0</v>
      </c>
      <c r="I72" s="37">
        <f>ROUND(G72*H72,P4)</f>
        <v>0</v>
      </c>
      <c r="J72" s="34" t="s">
        <v>43</v>
      </c>
      <c r="O72" s="38">
        <f>I72*0.21</f>
        <v>0</v>
      </c>
      <c r="P72">
        <v>3</v>
      </c>
    </row>
    <row r="73" spans="1:16" ht="45" x14ac:dyDescent="0.25">
      <c r="A73" s="31" t="s">
        <v>44</v>
      </c>
      <c r="B73" s="39"/>
      <c r="C73" s="40"/>
      <c r="D73" s="40"/>
      <c r="E73" s="33" t="s">
        <v>251</v>
      </c>
      <c r="F73" s="40"/>
      <c r="G73" s="40"/>
      <c r="H73" s="40"/>
      <c r="I73" s="40"/>
      <c r="J73" s="41"/>
    </row>
    <row r="74" spans="1:16" ht="409.5" x14ac:dyDescent="0.25">
      <c r="A74" s="31" t="s">
        <v>46</v>
      </c>
      <c r="B74" s="39"/>
      <c r="C74" s="40"/>
      <c r="D74" s="40"/>
      <c r="E74" s="33" t="s">
        <v>243</v>
      </c>
      <c r="F74" s="40"/>
      <c r="G74" s="40"/>
      <c r="H74" s="40"/>
      <c r="I74" s="40"/>
      <c r="J74" s="41"/>
    </row>
    <row r="75" spans="1:16" x14ac:dyDescent="0.25">
      <c r="A75" s="31" t="s">
        <v>38</v>
      </c>
      <c r="B75" s="31">
        <v>18</v>
      </c>
      <c r="C75" s="32" t="s">
        <v>252</v>
      </c>
      <c r="D75" s="31" t="s">
        <v>40</v>
      </c>
      <c r="E75" s="33" t="s">
        <v>253</v>
      </c>
      <c r="F75" s="34" t="s">
        <v>139</v>
      </c>
      <c r="G75" s="35">
        <v>80.89</v>
      </c>
      <c r="H75" s="36">
        <v>0</v>
      </c>
      <c r="I75" s="37">
        <f>ROUND(G75*H75,P4)</f>
        <v>0</v>
      </c>
      <c r="J75" s="34" t="s">
        <v>43</v>
      </c>
      <c r="O75" s="38">
        <f>I75*0.21</f>
        <v>0</v>
      </c>
      <c r="P75">
        <v>3</v>
      </c>
    </row>
    <row r="76" spans="1:16" x14ac:dyDescent="0.25">
      <c r="A76" s="31" t="s">
        <v>44</v>
      </c>
      <c r="B76" s="39"/>
      <c r="C76" s="40"/>
      <c r="D76" s="40"/>
      <c r="E76" s="33" t="s">
        <v>254</v>
      </c>
      <c r="F76" s="40"/>
      <c r="G76" s="40"/>
      <c r="H76" s="40"/>
      <c r="I76" s="40"/>
      <c r="J76" s="41"/>
    </row>
    <row r="77" spans="1:16" x14ac:dyDescent="0.25">
      <c r="A77" s="31" t="s">
        <v>113</v>
      </c>
      <c r="B77" s="39"/>
      <c r="C77" s="40"/>
      <c r="D77" s="40"/>
      <c r="E77" s="46" t="s">
        <v>255</v>
      </c>
      <c r="F77" s="40"/>
      <c r="G77" s="40"/>
      <c r="H77" s="40"/>
      <c r="I77" s="40"/>
      <c r="J77" s="41"/>
    </row>
    <row r="78" spans="1:16" ht="390" x14ac:dyDescent="0.25">
      <c r="A78" s="31" t="s">
        <v>46</v>
      </c>
      <c r="B78" s="39"/>
      <c r="C78" s="40"/>
      <c r="D78" s="40"/>
      <c r="E78" s="33" t="s">
        <v>256</v>
      </c>
      <c r="F78" s="40"/>
      <c r="G78" s="40"/>
      <c r="H78" s="40"/>
      <c r="I78" s="40"/>
      <c r="J78" s="41"/>
    </row>
    <row r="79" spans="1:16" x14ac:dyDescent="0.25">
      <c r="A79" s="31" t="s">
        <v>38</v>
      </c>
      <c r="B79" s="31">
        <v>19</v>
      </c>
      <c r="C79" s="32" t="s">
        <v>257</v>
      </c>
      <c r="D79" s="31" t="s">
        <v>40</v>
      </c>
      <c r="E79" s="33" t="s">
        <v>258</v>
      </c>
      <c r="F79" s="34" t="s">
        <v>139</v>
      </c>
      <c r="G79" s="35">
        <v>373.149</v>
      </c>
      <c r="H79" s="36">
        <v>0</v>
      </c>
      <c r="I79" s="37">
        <f>ROUND(G79*H79,P4)</f>
        <v>0</v>
      </c>
      <c r="J79" s="34" t="s">
        <v>43</v>
      </c>
      <c r="O79" s="38">
        <f>I79*0.21</f>
        <v>0</v>
      </c>
      <c r="P79">
        <v>3</v>
      </c>
    </row>
    <row r="80" spans="1:16" x14ac:dyDescent="0.25">
      <c r="A80" s="31" t="s">
        <v>44</v>
      </c>
      <c r="B80" s="39"/>
      <c r="C80" s="40"/>
      <c r="D80" s="40"/>
      <c r="E80" s="33" t="s">
        <v>259</v>
      </c>
      <c r="F80" s="40"/>
      <c r="G80" s="40"/>
      <c r="H80" s="40"/>
      <c r="I80" s="40"/>
      <c r="J80" s="41"/>
    </row>
    <row r="81" spans="1:16" x14ac:dyDescent="0.25">
      <c r="A81" s="31" t="s">
        <v>113</v>
      </c>
      <c r="B81" s="39"/>
      <c r="C81" s="40"/>
      <c r="D81" s="40"/>
      <c r="E81" s="46" t="s">
        <v>237</v>
      </c>
      <c r="F81" s="40"/>
      <c r="G81" s="40"/>
      <c r="H81" s="40"/>
      <c r="I81" s="40"/>
      <c r="J81" s="41"/>
    </row>
    <row r="82" spans="1:16" ht="255" x14ac:dyDescent="0.25">
      <c r="A82" s="31" t="s">
        <v>46</v>
      </c>
      <c r="B82" s="39"/>
      <c r="C82" s="40"/>
      <c r="D82" s="40"/>
      <c r="E82" s="33" t="s">
        <v>260</v>
      </c>
      <c r="F82" s="40"/>
      <c r="G82" s="40"/>
      <c r="H82" s="40"/>
      <c r="I82" s="40"/>
      <c r="J82" s="41"/>
    </row>
    <row r="83" spans="1:16" x14ac:dyDescent="0.25">
      <c r="A83" s="31" t="s">
        <v>38</v>
      </c>
      <c r="B83" s="31">
        <v>20</v>
      </c>
      <c r="C83" s="32" t="s">
        <v>261</v>
      </c>
      <c r="D83" s="31" t="s">
        <v>40</v>
      </c>
      <c r="E83" s="33" t="s">
        <v>262</v>
      </c>
      <c r="F83" s="34" t="s">
        <v>139</v>
      </c>
      <c r="G83" s="35">
        <v>17.082000000000001</v>
      </c>
      <c r="H83" s="36">
        <v>0</v>
      </c>
      <c r="I83" s="37">
        <f>ROUND(G83*H83,P4)</f>
        <v>0</v>
      </c>
      <c r="J83" s="34" t="s">
        <v>43</v>
      </c>
      <c r="O83" s="38">
        <f>I83*0.21</f>
        <v>0</v>
      </c>
      <c r="P83">
        <v>3</v>
      </c>
    </row>
    <row r="84" spans="1:16" x14ac:dyDescent="0.25">
      <c r="A84" s="31" t="s">
        <v>44</v>
      </c>
      <c r="B84" s="39"/>
      <c r="C84" s="40"/>
      <c r="D84" s="40"/>
      <c r="E84" s="33" t="s">
        <v>263</v>
      </c>
      <c r="F84" s="40"/>
      <c r="G84" s="40"/>
      <c r="H84" s="40"/>
      <c r="I84" s="40"/>
      <c r="J84" s="41"/>
    </row>
    <row r="85" spans="1:16" x14ac:dyDescent="0.25">
      <c r="A85" s="31" t="s">
        <v>113</v>
      </c>
      <c r="B85" s="39"/>
      <c r="C85" s="40"/>
      <c r="D85" s="40"/>
      <c r="E85" s="46" t="s">
        <v>264</v>
      </c>
      <c r="F85" s="40"/>
      <c r="G85" s="40"/>
      <c r="H85" s="40"/>
      <c r="I85" s="40"/>
      <c r="J85" s="41"/>
    </row>
    <row r="86" spans="1:16" ht="390" x14ac:dyDescent="0.25">
      <c r="A86" s="31" t="s">
        <v>46</v>
      </c>
      <c r="B86" s="39"/>
      <c r="C86" s="40"/>
      <c r="D86" s="40"/>
      <c r="E86" s="33" t="s">
        <v>265</v>
      </c>
      <c r="F86" s="40"/>
      <c r="G86" s="40"/>
      <c r="H86" s="40"/>
      <c r="I86" s="40"/>
      <c r="J86" s="41"/>
    </row>
    <row r="87" spans="1:16" x14ac:dyDescent="0.25">
      <c r="A87" s="31" t="s">
        <v>38</v>
      </c>
      <c r="B87" s="31">
        <v>21</v>
      </c>
      <c r="C87" s="32" t="s">
        <v>266</v>
      </c>
      <c r="D87" s="31" t="s">
        <v>65</v>
      </c>
      <c r="E87" s="33" t="s">
        <v>267</v>
      </c>
      <c r="F87" s="34" t="s">
        <v>139</v>
      </c>
      <c r="G87" s="35">
        <v>30</v>
      </c>
      <c r="H87" s="36">
        <v>0</v>
      </c>
      <c r="I87" s="37">
        <f>ROUND(G87*H87,P4)</f>
        <v>0</v>
      </c>
      <c r="J87" s="34" t="s">
        <v>43</v>
      </c>
      <c r="O87" s="38">
        <f>I87*0.21</f>
        <v>0</v>
      </c>
      <c r="P87">
        <v>3</v>
      </c>
    </row>
    <row r="88" spans="1:16" ht="45" x14ac:dyDescent="0.25">
      <c r="A88" s="31" t="s">
        <v>44</v>
      </c>
      <c r="B88" s="39"/>
      <c r="C88" s="40"/>
      <c r="D88" s="40"/>
      <c r="E88" s="33" t="s">
        <v>268</v>
      </c>
      <c r="F88" s="40"/>
      <c r="G88" s="40"/>
      <c r="H88" s="40"/>
      <c r="I88" s="40"/>
      <c r="J88" s="41"/>
    </row>
    <row r="89" spans="1:16" x14ac:dyDescent="0.25">
      <c r="A89" s="31" t="s">
        <v>113</v>
      </c>
      <c r="B89" s="39"/>
      <c r="C89" s="40"/>
      <c r="D89" s="40"/>
      <c r="E89" s="46" t="s">
        <v>128</v>
      </c>
      <c r="F89" s="40"/>
      <c r="G89" s="40"/>
      <c r="H89" s="40"/>
      <c r="I89" s="40"/>
      <c r="J89" s="41"/>
    </row>
    <row r="90" spans="1:16" ht="345" x14ac:dyDescent="0.25">
      <c r="A90" s="31" t="s">
        <v>46</v>
      </c>
      <c r="B90" s="39"/>
      <c r="C90" s="40"/>
      <c r="D90" s="40"/>
      <c r="E90" s="33" t="s">
        <v>269</v>
      </c>
      <c r="F90" s="40"/>
      <c r="G90" s="40"/>
      <c r="H90" s="40"/>
      <c r="I90" s="40"/>
      <c r="J90" s="41"/>
    </row>
    <row r="91" spans="1:16" x14ac:dyDescent="0.25">
      <c r="A91" s="31" t="s">
        <v>38</v>
      </c>
      <c r="B91" s="31">
        <v>22</v>
      </c>
      <c r="C91" s="32" t="s">
        <v>266</v>
      </c>
      <c r="D91" s="31" t="s">
        <v>69</v>
      </c>
      <c r="E91" s="33" t="s">
        <v>267</v>
      </c>
      <c r="F91" s="34" t="s">
        <v>139</v>
      </c>
      <c r="G91" s="35">
        <v>91.450999999999993</v>
      </c>
      <c r="H91" s="36">
        <v>0</v>
      </c>
      <c r="I91" s="37">
        <f>ROUND(G91*H91,P4)</f>
        <v>0</v>
      </c>
      <c r="J91" s="34" t="s">
        <v>43</v>
      </c>
      <c r="O91" s="38">
        <f>I91*0.21</f>
        <v>0</v>
      </c>
      <c r="P91">
        <v>3</v>
      </c>
    </row>
    <row r="92" spans="1:16" ht="45" x14ac:dyDescent="0.25">
      <c r="A92" s="31" t="s">
        <v>44</v>
      </c>
      <c r="B92" s="39"/>
      <c r="C92" s="40"/>
      <c r="D92" s="40"/>
      <c r="E92" s="33" t="s">
        <v>270</v>
      </c>
      <c r="F92" s="40"/>
      <c r="G92" s="40"/>
      <c r="H92" s="40"/>
      <c r="I92" s="40"/>
      <c r="J92" s="41"/>
    </row>
    <row r="93" spans="1:16" ht="375" x14ac:dyDescent="0.25">
      <c r="A93" s="31" t="s">
        <v>46</v>
      </c>
      <c r="B93" s="39"/>
      <c r="C93" s="40"/>
      <c r="D93" s="40"/>
      <c r="E93" s="33" t="s">
        <v>271</v>
      </c>
      <c r="F93" s="40"/>
      <c r="G93" s="40"/>
      <c r="H93" s="40"/>
      <c r="I93" s="40"/>
      <c r="J93" s="41"/>
    </row>
    <row r="94" spans="1:16" x14ac:dyDescent="0.25">
      <c r="A94" s="31" t="s">
        <v>38</v>
      </c>
      <c r="B94" s="31">
        <v>23</v>
      </c>
      <c r="C94" s="32" t="s">
        <v>272</v>
      </c>
      <c r="D94" s="31" t="s">
        <v>40</v>
      </c>
      <c r="E94" s="33" t="s">
        <v>273</v>
      </c>
      <c r="F94" s="34" t="s">
        <v>139</v>
      </c>
      <c r="G94" s="35">
        <v>85.016999999999996</v>
      </c>
      <c r="H94" s="36">
        <v>0</v>
      </c>
      <c r="I94" s="37">
        <f>ROUND(G94*H94,P4)</f>
        <v>0</v>
      </c>
      <c r="J94" s="34" t="s">
        <v>43</v>
      </c>
      <c r="O94" s="38">
        <f>I94*0.21</f>
        <v>0</v>
      </c>
      <c r="P94">
        <v>3</v>
      </c>
    </row>
    <row r="95" spans="1:16" ht="30" x14ac:dyDescent="0.25">
      <c r="A95" s="31" t="s">
        <v>44</v>
      </c>
      <c r="B95" s="39"/>
      <c r="C95" s="40"/>
      <c r="D95" s="40"/>
      <c r="E95" s="33" t="s">
        <v>274</v>
      </c>
      <c r="F95" s="40"/>
      <c r="G95" s="40"/>
      <c r="H95" s="40"/>
      <c r="I95" s="40"/>
      <c r="J95" s="41"/>
    </row>
    <row r="96" spans="1:16" x14ac:dyDescent="0.25">
      <c r="A96" s="31" t="s">
        <v>113</v>
      </c>
      <c r="B96" s="39"/>
      <c r="C96" s="40"/>
      <c r="D96" s="40"/>
      <c r="E96" s="46" t="s">
        <v>275</v>
      </c>
      <c r="F96" s="40"/>
      <c r="G96" s="40"/>
      <c r="H96" s="40"/>
      <c r="I96" s="40"/>
      <c r="J96" s="41"/>
    </row>
    <row r="97" spans="1:16" ht="360" x14ac:dyDescent="0.25">
      <c r="A97" s="31" t="s">
        <v>46</v>
      </c>
      <c r="B97" s="39"/>
      <c r="C97" s="40"/>
      <c r="D97" s="40"/>
      <c r="E97" s="33" t="s">
        <v>276</v>
      </c>
      <c r="F97" s="40"/>
      <c r="G97" s="40"/>
      <c r="H97" s="40"/>
      <c r="I97" s="40"/>
      <c r="J97" s="41"/>
    </row>
    <row r="98" spans="1:16" x14ac:dyDescent="0.25">
      <c r="A98" s="31" t="s">
        <v>38</v>
      </c>
      <c r="B98" s="31">
        <v>24</v>
      </c>
      <c r="C98" s="32" t="s">
        <v>277</v>
      </c>
      <c r="D98" s="31" t="s">
        <v>40</v>
      </c>
      <c r="E98" s="33" t="s">
        <v>278</v>
      </c>
      <c r="F98" s="34" t="s">
        <v>139</v>
      </c>
      <c r="G98" s="35">
        <v>7.59</v>
      </c>
      <c r="H98" s="36">
        <v>0</v>
      </c>
      <c r="I98" s="37">
        <f>ROUND(G98*H98,P4)</f>
        <v>0</v>
      </c>
      <c r="J98" s="34" t="s">
        <v>43</v>
      </c>
      <c r="O98" s="38">
        <f>I98*0.21</f>
        <v>0</v>
      </c>
      <c r="P98">
        <v>3</v>
      </c>
    </row>
    <row r="99" spans="1:16" ht="45" x14ac:dyDescent="0.25">
      <c r="A99" s="31" t="s">
        <v>44</v>
      </c>
      <c r="B99" s="39"/>
      <c r="C99" s="40"/>
      <c r="D99" s="40"/>
      <c r="E99" s="33" t="s">
        <v>279</v>
      </c>
      <c r="F99" s="40"/>
      <c r="G99" s="40"/>
      <c r="H99" s="40"/>
      <c r="I99" s="40"/>
      <c r="J99" s="41"/>
    </row>
    <row r="100" spans="1:16" x14ac:dyDescent="0.25">
      <c r="A100" s="31" t="s">
        <v>113</v>
      </c>
      <c r="B100" s="39"/>
      <c r="C100" s="40"/>
      <c r="D100" s="40"/>
      <c r="E100" s="46" t="s">
        <v>280</v>
      </c>
      <c r="F100" s="40"/>
      <c r="G100" s="40"/>
      <c r="H100" s="40"/>
      <c r="I100" s="40"/>
      <c r="J100" s="41"/>
    </row>
    <row r="101" spans="1:16" ht="409.5" x14ac:dyDescent="0.25">
      <c r="A101" s="31" t="s">
        <v>46</v>
      </c>
      <c r="B101" s="39"/>
      <c r="C101" s="40"/>
      <c r="D101" s="40"/>
      <c r="E101" s="33" t="s">
        <v>281</v>
      </c>
      <c r="F101" s="40"/>
      <c r="G101" s="40"/>
      <c r="H101" s="40"/>
      <c r="I101" s="40"/>
      <c r="J101" s="41"/>
    </row>
    <row r="102" spans="1:16" x14ac:dyDescent="0.25">
      <c r="A102" s="31" t="s">
        <v>38</v>
      </c>
      <c r="B102" s="31">
        <v>25</v>
      </c>
      <c r="C102" s="32" t="s">
        <v>282</v>
      </c>
      <c r="D102" s="31" t="s">
        <v>40</v>
      </c>
      <c r="E102" s="33" t="s">
        <v>283</v>
      </c>
      <c r="F102" s="34" t="s">
        <v>156</v>
      </c>
      <c r="G102" s="35">
        <v>95</v>
      </c>
      <c r="H102" s="36">
        <v>0</v>
      </c>
      <c r="I102" s="37">
        <f>ROUND(G102*H102,P4)</f>
        <v>0</v>
      </c>
      <c r="J102" s="34" t="s">
        <v>43</v>
      </c>
      <c r="O102" s="38">
        <f>I102*0.21</f>
        <v>0</v>
      </c>
      <c r="P102">
        <v>3</v>
      </c>
    </row>
    <row r="103" spans="1:16" x14ac:dyDescent="0.25">
      <c r="A103" s="31" t="s">
        <v>44</v>
      </c>
      <c r="B103" s="39"/>
      <c r="C103" s="40"/>
      <c r="D103" s="40"/>
      <c r="E103" s="33" t="s">
        <v>284</v>
      </c>
      <c r="F103" s="40"/>
      <c r="G103" s="40"/>
      <c r="H103" s="40"/>
      <c r="I103" s="40"/>
      <c r="J103" s="41"/>
    </row>
    <row r="104" spans="1:16" x14ac:dyDescent="0.25">
      <c r="A104" s="31" t="s">
        <v>113</v>
      </c>
      <c r="B104" s="39"/>
      <c r="C104" s="40"/>
      <c r="D104" s="40"/>
      <c r="E104" s="46" t="s">
        <v>285</v>
      </c>
      <c r="F104" s="40"/>
      <c r="G104" s="40"/>
      <c r="H104" s="40"/>
      <c r="I104" s="40"/>
      <c r="J104" s="41"/>
    </row>
    <row r="105" spans="1:16" ht="45" x14ac:dyDescent="0.25">
      <c r="A105" s="31" t="s">
        <v>46</v>
      </c>
      <c r="B105" s="39"/>
      <c r="C105" s="40"/>
      <c r="D105" s="40"/>
      <c r="E105" s="33" t="s">
        <v>286</v>
      </c>
      <c r="F105" s="40"/>
      <c r="G105" s="40"/>
      <c r="H105" s="40"/>
      <c r="I105" s="40"/>
      <c r="J105" s="41"/>
    </row>
    <row r="106" spans="1:16" x14ac:dyDescent="0.25">
      <c r="A106" s="31" t="s">
        <v>38</v>
      </c>
      <c r="B106" s="31">
        <v>26</v>
      </c>
      <c r="C106" s="32" t="s">
        <v>287</v>
      </c>
      <c r="D106" s="31" t="s">
        <v>40</v>
      </c>
      <c r="E106" s="33" t="s">
        <v>288</v>
      </c>
      <c r="F106" s="34" t="s">
        <v>156</v>
      </c>
      <c r="G106" s="35">
        <v>395.72699999999998</v>
      </c>
      <c r="H106" s="36">
        <v>0</v>
      </c>
      <c r="I106" s="37">
        <f>ROUND(G106*H106,P4)</f>
        <v>0</v>
      </c>
      <c r="J106" s="34" t="s">
        <v>43</v>
      </c>
      <c r="O106" s="38">
        <f>I106*0.21</f>
        <v>0</v>
      </c>
      <c r="P106">
        <v>3</v>
      </c>
    </row>
    <row r="107" spans="1:16" x14ac:dyDescent="0.25">
      <c r="A107" s="31" t="s">
        <v>44</v>
      </c>
      <c r="B107" s="39"/>
      <c r="C107" s="40"/>
      <c r="D107" s="40"/>
      <c r="E107" s="33" t="s">
        <v>289</v>
      </c>
      <c r="F107" s="40"/>
      <c r="G107" s="40"/>
      <c r="H107" s="40"/>
      <c r="I107" s="40"/>
      <c r="J107" s="41"/>
    </row>
    <row r="108" spans="1:16" x14ac:dyDescent="0.25">
      <c r="A108" s="31" t="s">
        <v>113</v>
      </c>
      <c r="B108" s="39"/>
      <c r="C108" s="40"/>
      <c r="D108" s="40"/>
      <c r="E108" s="46" t="s">
        <v>290</v>
      </c>
      <c r="F108" s="40"/>
      <c r="G108" s="40"/>
      <c r="H108" s="40"/>
      <c r="I108" s="40"/>
      <c r="J108" s="41"/>
    </row>
    <row r="109" spans="1:16" ht="30" x14ac:dyDescent="0.25">
      <c r="A109" s="31" t="s">
        <v>46</v>
      </c>
      <c r="B109" s="39"/>
      <c r="C109" s="40"/>
      <c r="D109" s="40"/>
      <c r="E109" s="33" t="s">
        <v>291</v>
      </c>
      <c r="F109" s="40"/>
      <c r="G109" s="40"/>
      <c r="H109" s="40"/>
      <c r="I109" s="40"/>
      <c r="J109" s="41"/>
    </row>
    <row r="110" spans="1:16" x14ac:dyDescent="0.25">
      <c r="A110" s="31" t="s">
        <v>38</v>
      </c>
      <c r="B110" s="31">
        <v>27</v>
      </c>
      <c r="C110" s="32" t="s">
        <v>292</v>
      </c>
      <c r="D110" s="31" t="s">
        <v>40</v>
      </c>
      <c r="E110" s="33" t="s">
        <v>293</v>
      </c>
      <c r="F110" s="34" t="s">
        <v>156</v>
      </c>
      <c r="G110" s="35">
        <v>208.983</v>
      </c>
      <c r="H110" s="36">
        <v>0</v>
      </c>
      <c r="I110" s="37">
        <f>ROUND(G110*H110,P4)</f>
        <v>0</v>
      </c>
      <c r="J110" s="34" t="s">
        <v>43</v>
      </c>
      <c r="O110" s="38">
        <f>I110*0.21</f>
        <v>0</v>
      </c>
      <c r="P110">
        <v>3</v>
      </c>
    </row>
    <row r="111" spans="1:16" x14ac:dyDescent="0.25">
      <c r="A111" s="31" t="s">
        <v>44</v>
      </c>
      <c r="B111" s="39"/>
      <c r="C111" s="40"/>
      <c r="D111" s="40"/>
      <c r="E111" s="33" t="s">
        <v>294</v>
      </c>
      <c r="F111" s="40"/>
      <c r="G111" s="40"/>
      <c r="H111" s="40"/>
      <c r="I111" s="40"/>
      <c r="J111" s="41"/>
    </row>
    <row r="112" spans="1:16" x14ac:dyDescent="0.25">
      <c r="A112" s="31" t="s">
        <v>46</v>
      </c>
      <c r="B112" s="39"/>
      <c r="C112" s="40"/>
      <c r="D112" s="40"/>
      <c r="E112" s="33" t="s">
        <v>295</v>
      </c>
      <c r="F112" s="40"/>
      <c r="G112" s="40"/>
      <c r="H112" s="40"/>
      <c r="I112" s="40"/>
      <c r="J112" s="41"/>
    </row>
    <row r="113" spans="1:16" x14ac:dyDescent="0.25">
      <c r="A113" s="31" t="s">
        <v>38</v>
      </c>
      <c r="B113" s="31">
        <v>28</v>
      </c>
      <c r="C113" s="32" t="s">
        <v>296</v>
      </c>
      <c r="D113" s="31" t="s">
        <v>40</v>
      </c>
      <c r="E113" s="33" t="s">
        <v>297</v>
      </c>
      <c r="F113" s="34" t="s">
        <v>156</v>
      </c>
      <c r="G113" s="35">
        <v>7.2</v>
      </c>
      <c r="H113" s="36">
        <v>0</v>
      </c>
      <c r="I113" s="37">
        <f>ROUND(G113*H113,P4)</f>
        <v>0</v>
      </c>
      <c r="J113" s="34" t="s">
        <v>43</v>
      </c>
      <c r="O113" s="38">
        <f>I113*0.21</f>
        <v>0</v>
      </c>
      <c r="P113">
        <v>3</v>
      </c>
    </row>
    <row r="114" spans="1:16" x14ac:dyDescent="0.25">
      <c r="A114" s="31" t="s">
        <v>44</v>
      </c>
      <c r="B114" s="39"/>
      <c r="C114" s="40"/>
      <c r="D114" s="40"/>
      <c r="E114" s="33" t="s">
        <v>298</v>
      </c>
      <c r="F114" s="40"/>
      <c r="G114" s="40"/>
      <c r="H114" s="40"/>
      <c r="I114" s="40"/>
      <c r="J114" s="41"/>
    </row>
    <row r="115" spans="1:16" x14ac:dyDescent="0.25">
      <c r="A115" s="31" t="s">
        <v>113</v>
      </c>
      <c r="B115" s="39"/>
      <c r="C115" s="40"/>
      <c r="D115" s="40"/>
      <c r="E115" s="46" t="s">
        <v>299</v>
      </c>
      <c r="F115" s="40"/>
      <c r="G115" s="40"/>
      <c r="H115" s="40"/>
      <c r="I115" s="40"/>
      <c r="J115" s="41"/>
    </row>
    <row r="116" spans="1:16" ht="90" x14ac:dyDescent="0.25">
      <c r="A116" s="31" t="s">
        <v>46</v>
      </c>
      <c r="B116" s="39"/>
      <c r="C116" s="40"/>
      <c r="D116" s="40"/>
      <c r="E116" s="33" t="s">
        <v>300</v>
      </c>
      <c r="F116" s="40"/>
      <c r="G116" s="40"/>
      <c r="H116" s="40"/>
      <c r="I116" s="40"/>
      <c r="J116" s="41"/>
    </row>
    <row r="117" spans="1:16" x14ac:dyDescent="0.25">
      <c r="A117" s="25" t="s">
        <v>35</v>
      </c>
      <c r="B117" s="26"/>
      <c r="C117" s="27" t="s">
        <v>301</v>
      </c>
      <c r="D117" s="28"/>
      <c r="E117" s="25" t="s">
        <v>302</v>
      </c>
      <c r="F117" s="28"/>
      <c r="G117" s="28"/>
      <c r="H117" s="28"/>
      <c r="I117" s="29">
        <f>SUMIFS(I118:I169,A118:A169,"P")</f>
        <v>0</v>
      </c>
      <c r="J117" s="30"/>
    </row>
    <row r="118" spans="1:16" x14ac:dyDescent="0.25">
      <c r="A118" s="31" t="s">
        <v>38</v>
      </c>
      <c r="B118" s="31">
        <v>29</v>
      </c>
      <c r="C118" s="32" t="s">
        <v>303</v>
      </c>
      <c r="D118" s="31" t="s">
        <v>40</v>
      </c>
      <c r="E118" s="33" t="s">
        <v>304</v>
      </c>
      <c r="F118" s="34" t="s">
        <v>126</v>
      </c>
      <c r="G118" s="35">
        <v>22.2</v>
      </c>
      <c r="H118" s="36">
        <v>0</v>
      </c>
      <c r="I118" s="37">
        <f>ROUND(G118*H118,P4)</f>
        <v>0</v>
      </c>
      <c r="J118" s="34" t="s">
        <v>43</v>
      </c>
      <c r="O118" s="38">
        <f>I118*0.21</f>
        <v>0</v>
      </c>
      <c r="P118">
        <v>3</v>
      </c>
    </row>
    <row r="119" spans="1:16" ht="30" x14ac:dyDescent="0.25">
      <c r="A119" s="31" t="s">
        <v>44</v>
      </c>
      <c r="B119" s="39"/>
      <c r="C119" s="40"/>
      <c r="D119" s="40"/>
      <c r="E119" s="33" t="s">
        <v>305</v>
      </c>
      <c r="F119" s="40"/>
      <c r="G119" s="40"/>
      <c r="H119" s="40"/>
      <c r="I119" s="40"/>
      <c r="J119" s="41"/>
    </row>
    <row r="120" spans="1:16" x14ac:dyDescent="0.25">
      <c r="A120" s="31" t="s">
        <v>113</v>
      </c>
      <c r="B120" s="39"/>
      <c r="C120" s="40"/>
      <c r="D120" s="40"/>
      <c r="E120" s="46" t="s">
        <v>306</v>
      </c>
      <c r="F120" s="40"/>
      <c r="G120" s="40"/>
      <c r="H120" s="40"/>
      <c r="I120" s="40"/>
      <c r="J120" s="41"/>
    </row>
    <row r="121" spans="1:16" ht="195" x14ac:dyDescent="0.25">
      <c r="A121" s="31" t="s">
        <v>46</v>
      </c>
      <c r="B121" s="39"/>
      <c r="C121" s="40"/>
      <c r="D121" s="40"/>
      <c r="E121" s="33" t="s">
        <v>307</v>
      </c>
      <c r="F121" s="40"/>
      <c r="G121" s="40"/>
      <c r="H121" s="40"/>
      <c r="I121" s="40"/>
      <c r="J121" s="41"/>
    </row>
    <row r="122" spans="1:16" x14ac:dyDescent="0.25">
      <c r="A122" s="31" t="s">
        <v>38</v>
      </c>
      <c r="B122" s="31">
        <v>30</v>
      </c>
      <c r="C122" s="32" t="s">
        <v>308</v>
      </c>
      <c r="D122" s="31" t="s">
        <v>40</v>
      </c>
      <c r="E122" s="33" t="s">
        <v>309</v>
      </c>
      <c r="F122" s="34" t="s">
        <v>139</v>
      </c>
      <c r="G122" s="35">
        <v>0.112</v>
      </c>
      <c r="H122" s="36">
        <v>0</v>
      </c>
      <c r="I122" s="37">
        <f>ROUND(G122*H122,P4)</f>
        <v>0</v>
      </c>
      <c r="J122" s="34" t="s">
        <v>43</v>
      </c>
      <c r="O122" s="38">
        <f>I122*0.21</f>
        <v>0</v>
      </c>
      <c r="P122">
        <v>3</v>
      </c>
    </row>
    <row r="123" spans="1:16" x14ac:dyDescent="0.25">
      <c r="A123" s="31" t="s">
        <v>44</v>
      </c>
      <c r="B123" s="39"/>
      <c r="C123" s="40"/>
      <c r="D123" s="40"/>
      <c r="E123" s="33" t="s">
        <v>310</v>
      </c>
      <c r="F123" s="40"/>
      <c r="G123" s="40"/>
      <c r="H123" s="40"/>
      <c r="I123" s="40"/>
      <c r="J123" s="41"/>
    </row>
    <row r="124" spans="1:16" x14ac:dyDescent="0.25">
      <c r="A124" s="31" t="s">
        <v>113</v>
      </c>
      <c r="B124" s="39"/>
      <c r="C124" s="40"/>
      <c r="D124" s="40"/>
      <c r="E124" s="46" t="s">
        <v>311</v>
      </c>
      <c r="F124" s="40"/>
      <c r="G124" s="40"/>
      <c r="H124" s="40"/>
      <c r="I124" s="40"/>
      <c r="J124" s="41"/>
    </row>
    <row r="125" spans="1:16" ht="75" x14ac:dyDescent="0.25">
      <c r="A125" s="31" t="s">
        <v>46</v>
      </c>
      <c r="B125" s="39"/>
      <c r="C125" s="40"/>
      <c r="D125" s="40"/>
      <c r="E125" s="33" t="s">
        <v>312</v>
      </c>
      <c r="F125" s="40"/>
      <c r="G125" s="40"/>
      <c r="H125" s="40"/>
      <c r="I125" s="40"/>
      <c r="J125" s="41"/>
    </row>
    <row r="126" spans="1:16" x14ac:dyDescent="0.25">
      <c r="A126" s="31" t="s">
        <v>38</v>
      </c>
      <c r="B126" s="31">
        <v>31</v>
      </c>
      <c r="C126" s="32" t="s">
        <v>313</v>
      </c>
      <c r="D126" s="31" t="s">
        <v>65</v>
      </c>
      <c r="E126" s="33" t="s">
        <v>314</v>
      </c>
      <c r="F126" s="34" t="s">
        <v>139</v>
      </c>
      <c r="G126" s="35">
        <v>52.881999999999998</v>
      </c>
      <c r="H126" s="36">
        <v>0</v>
      </c>
      <c r="I126" s="37">
        <f>ROUND(G126*H126,P4)</f>
        <v>0</v>
      </c>
      <c r="J126" s="34" t="s">
        <v>43</v>
      </c>
      <c r="O126" s="38">
        <f>I126*0.21</f>
        <v>0</v>
      </c>
      <c r="P126">
        <v>3</v>
      </c>
    </row>
    <row r="127" spans="1:16" ht="90" x14ac:dyDescent="0.25">
      <c r="A127" s="31" t="s">
        <v>44</v>
      </c>
      <c r="B127" s="39"/>
      <c r="C127" s="40"/>
      <c r="D127" s="40"/>
      <c r="E127" s="33" t="s">
        <v>315</v>
      </c>
      <c r="F127" s="40"/>
      <c r="G127" s="40"/>
      <c r="H127" s="40"/>
      <c r="I127" s="40"/>
      <c r="J127" s="41"/>
    </row>
    <row r="128" spans="1:16" x14ac:dyDescent="0.25">
      <c r="A128" s="31" t="s">
        <v>113</v>
      </c>
      <c r="B128" s="39"/>
      <c r="C128" s="40"/>
      <c r="D128" s="40"/>
      <c r="E128" s="46" t="s">
        <v>316</v>
      </c>
      <c r="F128" s="40"/>
      <c r="G128" s="40"/>
      <c r="H128" s="40"/>
      <c r="I128" s="40"/>
      <c r="J128" s="41"/>
    </row>
    <row r="129" spans="1:16" ht="105" x14ac:dyDescent="0.25">
      <c r="A129" s="31" t="s">
        <v>46</v>
      </c>
      <c r="B129" s="39"/>
      <c r="C129" s="40"/>
      <c r="D129" s="40"/>
      <c r="E129" s="33" t="s">
        <v>317</v>
      </c>
      <c r="F129" s="40"/>
      <c r="G129" s="40"/>
      <c r="H129" s="40"/>
      <c r="I129" s="40"/>
      <c r="J129" s="41"/>
    </row>
    <row r="130" spans="1:16" x14ac:dyDescent="0.25">
      <c r="A130" s="31" t="s">
        <v>38</v>
      </c>
      <c r="B130" s="31">
        <v>32</v>
      </c>
      <c r="C130" s="32" t="s">
        <v>313</v>
      </c>
      <c r="D130" s="31" t="s">
        <v>69</v>
      </c>
      <c r="E130" s="33" t="s">
        <v>314</v>
      </c>
      <c r="F130" s="34" t="s">
        <v>139</v>
      </c>
      <c r="G130" s="35">
        <v>112.11799999999999</v>
      </c>
      <c r="H130" s="36">
        <v>0</v>
      </c>
      <c r="I130" s="37">
        <f>ROUND(G130*H130,P4)</f>
        <v>0</v>
      </c>
      <c r="J130" s="34" t="s">
        <v>43</v>
      </c>
      <c r="O130" s="38">
        <f>I130*0.21</f>
        <v>0</v>
      </c>
      <c r="P130">
        <v>3</v>
      </c>
    </row>
    <row r="131" spans="1:16" ht="90" x14ac:dyDescent="0.25">
      <c r="A131" s="31" t="s">
        <v>44</v>
      </c>
      <c r="B131" s="39"/>
      <c r="C131" s="40"/>
      <c r="D131" s="40"/>
      <c r="E131" s="33" t="s">
        <v>318</v>
      </c>
      <c r="F131" s="40"/>
      <c r="G131" s="40"/>
      <c r="H131" s="40"/>
      <c r="I131" s="40"/>
      <c r="J131" s="41"/>
    </row>
    <row r="132" spans="1:16" x14ac:dyDescent="0.25">
      <c r="A132" s="31" t="s">
        <v>113</v>
      </c>
      <c r="B132" s="39"/>
      <c r="C132" s="40"/>
      <c r="D132" s="40"/>
      <c r="E132" s="46" t="s">
        <v>319</v>
      </c>
      <c r="F132" s="40"/>
      <c r="G132" s="40"/>
      <c r="H132" s="40"/>
      <c r="I132" s="40"/>
      <c r="J132" s="41"/>
    </row>
    <row r="133" spans="1:16" ht="45" x14ac:dyDescent="0.25">
      <c r="A133" s="31" t="s">
        <v>46</v>
      </c>
      <c r="B133" s="39"/>
      <c r="C133" s="40"/>
      <c r="D133" s="40"/>
      <c r="E133" s="33" t="s">
        <v>320</v>
      </c>
      <c r="F133" s="40"/>
      <c r="G133" s="40"/>
      <c r="H133" s="40"/>
      <c r="I133" s="40"/>
      <c r="J133" s="41"/>
    </row>
    <row r="134" spans="1:16" x14ac:dyDescent="0.25">
      <c r="A134" s="31" t="s">
        <v>38</v>
      </c>
      <c r="B134" s="31">
        <v>33</v>
      </c>
      <c r="C134" s="32" t="s">
        <v>321</v>
      </c>
      <c r="D134" s="31" t="s">
        <v>40</v>
      </c>
      <c r="E134" s="33" t="s">
        <v>322</v>
      </c>
      <c r="F134" s="34" t="s">
        <v>111</v>
      </c>
      <c r="G134" s="35">
        <v>3.5379999999999998</v>
      </c>
      <c r="H134" s="36">
        <v>0</v>
      </c>
      <c r="I134" s="37">
        <f>ROUND(G134*H134,P4)</f>
        <v>0</v>
      </c>
      <c r="J134" s="34" t="s">
        <v>43</v>
      </c>
      <c r="O134" s="38">
        <f>I134*0.21</f>
        <v>0</v>
      </c>
      <c r="P134">
        <v>3</v>
      </c>
    </row>
    <row r="135" spans="1:16" ht="30" x14ac:dyDescent="0.25">
      <c r="A135" s="31" t="s">
        <v>44</v>
      </c>
      <c r="B135" s="39"/>
      <c r="C135" s="40"/>
      <c r="D135" s="40"/>
      <c r="E135" s="33" t="s">
        <v>323</v>
      </c>
      <c r="F135" s="40"/>
      <c r="G135" s="40"/>
      <c r="H135" s="40"/>
      <c r="I135" s="40"/>
      <c r="J135" s="41"/>
    </row>
    <row r="136" spans="1:16" x14ac:dyDescent="0.25">
      <c r="A136" s="31" t="s">
        <v>113</v>
      </c>
      <c r="B136" s="39"/>
      <c r="C136" s="40"/>
      <c r="D136" s="40"/>
      <c r="E136" s="46" t="s">
        <v>324</v>
      </c>
      <c r="F136" s="40"/>
      <c r="G136" s="40"/>
      <c r="H136" s="40"/>
      <c r="I136" s="40"/>
      <c r="J136" s="41"/>
    </row>
    <row r="137" spans="1:16" ht="60" x14ac:dyDescent="0.25">
      <c r="A137" s="31" t="s">
        <v>46</v>
      </c>
      <c r="B137" s="39"/>
      <c r="C137" s="40"/>
      <c r="D137" s="40"/>
      <c r="E137" s="33" t="s">
        <v>325</v>
      </c>
      <c r="F137" s="40"/>
      <c r="G137" s="40"/>
      <c r="H137" s="40"/>
      <c r="I137" s="40"/>
      <c r="J137" s="41"/>
    </row>
    <row r="138" spans="1:16" x14ac:dyDescent="0.25">
      <c r="A138" s="31" t="s">
        <v>38</v>
      </c>
      <c r="B138" s="31">
        <v>34</v>
      </c>
      <c r="C138" s="32" t="s">
        <v>326</v>
      </c>
      <c r="D138" s="31" t="s">
        <v>40</v>
      </c>
      <c r="E138" s="33" t="s">
        <v>327</v>
      </c>
      <c r="F138" s="34" t="s">
        <v>156</v>
      </c>
      <c r="G138" s="35">
        <v>50</v>
      </c>
      <c r="H138" s="36">
        <v>0</v>
      </c>
      <c r="I138" s="37">
        <f>ROUND(G138*H138,P4)</f>
        <v>0</v>
      </c>
      <c r="J138" s="34" t="s">
        <v>43</v>
      </c>
      <c r="O138" s="38">
        <f>I138*0.21</f>
        <v>0</v>
      </c>
      <c r="P138">
        <v>3</v>
      </c>
    </row>
    <row r="139" spans="1:16" x14ac:dyDescent="0.25">
      <c r="A139" s="31" t="s">
        <v>44</v>
      </c>
      <c r="B139" s="39"/>
      <c r="C139" s="40"/>
      <c r="D139" s="40"/>
      <c r="E139" s="33" t="s">
        <v>328</v>
      </c>
      <c r="F139" s="40"/>
      <c r="G139" s="40"/>
      <c r="H139" s="40"/>
      <c r="I139" s="40"/>
      <c r="J139" s="41"/>
    </row>
    <row r="140" spans="1:16" x14ac:dyDescent="0.25">
      <c r="A140" s="31" t="s">
        <v>113</v>
      </c>
      <c r="B140" s="39"/>
      <c r="C140" s="40"/>
      <c r="D140" s="40"/>
      <c r="E140" s="46" t="s">
        <v>329</v>
      </c>
      <c r="F140" s="40"/>
      <c r="G140" s="40"/>
      <c r="H140" s="40"/>
      <c r="I140" s="40"/>
      <c r="J140" s="41"/>
    </row>
    <row r="141" spans="1:16" ht="30" x14ac:dyDescent="0.25">
      <c r="A141" s="31" t="s">
        <v>46</v>
      </c>
      <c r="B141" s="39"/>
      <c r="C141" s="40"/>
      <c r="D141" s="40"/>
      <c r="E141" s="33" t="s">
        <v>330</v>
      </c>
      <c r="F141" s="40"/>
      <c r="G141" s="40"/>
      <c r="H141" s="40"/>
      <c r="I141" s="40"/>
      <c r="J141" s="41"/>
    </row>
    <row r="142" spans="1:16" x14ac:dyDescent="0.25">
      <c r="A142" s="31" t="s">
        <v>38</v>
      </c>
      <c r="B142" s="31">
        <v>35</v>
      </c>
      <c r="C142" s="32" t="s">
        <v>331</v>
      </c>
      <c r="D142" s="31" t="s">
        <v>40</v>
      </c>
      <c r="E142" s="33" t="s">
        <v>332</v>
      </c>
      <c r="F142" s="34" t="s">
        <v>126</v>
      </c>
      <c r="G142" s="35">
        <v>312</v>
      </c>
      <c r="H142" s="36">
        <v>0</v>
      </c>
      <c r="I142" s="37">
        <f>ROUND(G142*H142,P4)</f>
        <v>0</v>
      </c>
      <c r="J142" s="34" t="s">
        <v>43</v>
      </c>
      <c r="O142" s="38">
        <f>I142*0.21</f>
        <v>0</v>
      </c>
      <c r="P142">
        <v>3</v>
      </c>
    </row>
    <row r="143" spans="1:16" ht="60" x14ac:dyDescent="0.25">
      <c r="A143" s="31" t="s">
        <v>44</v>
      </c>
      <c r="B143" s="39"/>
      <c r="C143" s="40"/>
      <c r="D143" s="40"/>
      <c r="E143" s="33" t="s">
        <v>333</v>
      </c>
      <c r="F143" s="40"/>
      <c r="G143" s="40"/>
      <c r="H143" s="40"/>
      <c r="I143" s="40"/>
      <c r="J143" s="41"/>
    </row>
    <row r="144" spans="1:16" x14ac:dyDescent="0.25">
      <c r="A144" s="31" t="s">
        <v>113</v>
      </c>
      <c r="B144" s="39"/>
      <c r="C144" s="40"/>
      <c r="D144" s="40"/>
      <c r="E144" s="46" t="s">
        <v>334</v>
      </c>
      <c r="F144" s="40"/>
      <c r="G144" s="40"/>
      <c r="H144" s="40"/>
      <c r="I144" s="40"/>
      <c r="J144" s="41"/>
    </row>
    <row r="145" spans="1:16" ht="135" x14ac:dyDescent="0.25">
      <c r="A145" s="31" t="s">
        <v>46</v>
      </c>
      <c r="B145" s="39"/>
      <c r="C145" s="40"/>
      <c r="D145" s="40"/>
      <c r="E145" s="33" t="s">
        <v>335</v>
      </c>
      <c r="F145" s="40"/>
      <c r="G145" s="40"/>
      <c r="H145" s="40"/>
      <c r="I145" s="40"/>
      <c r="J145" s="41"/>
    </row>
    <row r="146" spans="1:16" x14ac:dyDescent="0.25">
      <c r="A146" s="31" t="s">
        <v>38</v>
      </c>
      <c r="B146" s="31">
        <v>36</v>
      </c>
      <c r="C146" s="32" t="s">
        <v>336</v>
      </c>
      <c r="D146" s="31" t="s">
        <v>40</v>
      </c>
      <c r="E146" s="33" t="s">
        <v>337</v>
      </c>
      <c r="F146" s="34" t="s">
        <v>126</v>
      </c>
      <c r="G146" s="35">
        <v>134</v>
      </c>
      <c r="H146" s="36">
        <v>0</v>
      </c>
      <c r="I146" s="37">
        <f>ROUND(G146*H146,P4)</f>
        <v>0</v>
      </c>
      <c r="J146" s="34" t="s">
        <v>43</v>
      </c>
      <c r="O146" s="38">
        <f>I146*0.21</f>
        <v>0</v>
      </c>
      <c r="P146">
        <v>3</v>
      </c>
    </row>
    <row r="147" spans="1:16" ht="45" x14ac:dyDescent="0.25">
      <c r="A147" s="31" t="s">
        <v>44</v>
      </c>
      <c r="B147" s="39"/>
      <c r="C147" s="40"/>
      <c r="D147" s="40"/>
      <c r="E147" s="33" t="s">
        <v>338</v>
      </c>
      <c r="F147" s="40"/>
      <c r="G147" s="40"/>
      <c r="H147" s="40"/>
      <c r="I147" s="40"/>
      <c r="J147" s="41"/>
    </row>
    <row r="148" spans="1:16" x14ac:dyDescent="0.25">
      <c r="A148" s="31" t="s">
        <v>113</v>
      </c>
      <c r="B148" s="39"/>
      <c r="C148" s="40"/>
      <c r="D148" s="40"/>
      <c r="E148" s="46" t="s">
        <v>339</v>
      </c>
      <c r="F148" s="40"/>
      <c r="G148" s="40"/>
      <c r="H148" s="40"/>
      <c r="I148" s="40"/>
      <c r="J148" s="41"/>
    </row>
    <row r="149" spans="1:16" ht="75" x14ac:dyDescent="0.25">
      <c r="A149" s="31" t="s">
        <v>46</v>
      </c>
      <c r="B149" s="39"/>
      <c r="C149" s="40"/>
      <c r="D149" s="40"/>
      <c r="E149" s="33" t="s">
        <v>340</v>
      </c>
      <c r="F149" s="40"/>
      <c r="G149" s="40"/>
      <c r="H149" s="40"/>
      <c r="I149" s="40"/>
      <c r="J149" s="41"/>
    </row>
    <row r="150" spans="1:16" x14ac:dyDescent="0.25">
      <c r="A150" s="31" t="s">
        <v>38</v>
      </c>
      <c r="B150" s="31">
        <v>37</v>
      </c>
      <c r="C150" s="32" t="s">
        <v>341</v>
      </c>
      <c r="D150" s="31" t="s">
        <v>40</v>
      </c>
      <c r="E150" s="33" t="s">
        <v>342</v>
      </c>
      <c r="F150" s="34" t="s">
        <v>126</v>
      </c>
      <c r="G150" s="35">
        <v>338</v>
      </c>
      <c r="H150" s="36">
        <v>0</v>
      </c>
      <c r="I150" s="37">
        <f>ROUND(G150*H150,P4)</f>
        <v>0</v>
      </c>
      <c r="J150" s="34" t="s">
        <v>43</v>
      </c>
      <c r="O150" s="38">
        <f>I150*0.21</f>
        <v>0</v>
      </c>
      <c r="P150">
        <v>3</v>
      </c>
    </row>
    <row r="151" spans="1:16" ht="60" x14ac:dyDescent="0.25">
      <c r="A151" s="31" t="s">
        <v>44</v>
      </c>
      <c r="B151" s="39"/>
      <c r="C151" s="40"/>
      <c r="D151" s="40"/>
      <c r="E151" s="33" t="s">
        <v>343</v>
      </c>
      <c r="F151" s="40"/>
      <c r="G151" s="40"/>
      <c r="H151" s="40"/>
      <c r="I151" s="40"/>
      <c r="J151" s="41"/>
    </row>
    <row r="152" spans="1:16" x14ac:dyDescent="0.25">
      <c r="A152" s="31" t="s">
        <v>113</v>
      </c>
      <c r="B152" s="39"/>
      <c r="C152" s="40"/>
      <c r="D152" s="40"/>
      <c r="E152" s="46" t="s">
        <v>344</v>
      </c>
      <c r="F152" s="40"/>
      <c r="G152" s="40"/>
      <c r="H152" s="40"/>
      <c r="I152" s="40"/>
      <c r="J152" s="41"/>
    </row>
    <row r="153" spans="1:16" ht="105" x14ac:dyDescent="0.25">
      <c r="A153" s="31" t="s">
        <v>46</v>
      </c>
      <c r="B153" s="39"/>
      <c r="C153" s="40"/>
      <c r="D153" s="40"/>
      <c r="E153" s="33" t="s">
        <v>345</v>
      </c>
      <c r="F153" s="40"/>
      <c r="G153" s="40"/>
      <c r="H153" s="40"/>
      <c r="I153" s="40"/>
      <c r="J153" s="41"/>
    </row>
    <row r="154" spans="1:16" x14ac:dyDescent="0.25">
      <c r="A154" s="31" t="s">
        <v>38</v>
      </c>
      <c r="B154" s="31">
        <v>38</v>
      </c>
      <c r="C154" s="32" t="s">
        <v>346</v>
      </c>
      <c r="D154" s="31" t="s">
        <v>40</v>
      </c>
      <c r="E154" s="33" t="s">
        <v>347</v>
      </c>
      <c r="F154" s="34" t="s">
        <v>139</v>
      </c>
      <c r="G154" s="35">
        <v>41.326999999999998</v>
      </c>
      <c r="H154" s="36">
        <v>0</v>
      </c>
      <c r="I154" s="37">
        <f>ROUND(G154*H154,P4)</f>
        <v>0</v>
      </c>
      <c r="J154" s="34" t="s">
        <v>43</v>
      </c>
      <c r="O154" s="38">
        <f>I154*0.21</f>
        <v>0</v>
      </c>
      <c r="P154">
        <v>3</v>
      </c>
    </row>
    <row r="155" spans="1:16" x14ac:dyDescent="0.25">
      <c r="A155" s="31" t="s">
        <v>44</v>
      </c>
      <c r="B155" s="39"/>
      <c r="C155" s="40"/>
      <c r="D155" s="40"/>
      <c r="E155" s="33" t="s">
        <v>348</v>
      </c>
      <c r="F155" s="40"/>
      <c r="G155" s="40"/>
      <c r="H155" s="40"/>
      <c r="I155" s="40"/>
      <c r="J155" s="41"/>
    </row>
    <row r="156" spans="1:16" x14ac:dyDescent="0.25">
      <c r="A156" s="31" t="s">
        <v>113</v>
      </c>
      <c r="B156" s="39"/>
      <c r="C156" s="40"/>
      <c r="D156" s="40"/>
      <c r="E156" s="46" t="s">
        <v>349</v>
      </c>
      <c r="F156" s="40"/>
      <c r="G156" s="40"/>
      <c r="H156" s="40"/>
      <c r="I156" s="40"/>
      <c r="J156" s="41"/>
    </row>
    <row r="157" spans="1:16" ht="409.5" x14ac:dyDescent="0.25">
      <c r="A157" s="31" t="s">
        <v>46</v>
      </c>
      <c r="B157" s="39"/>
      <c r="C157" s="40"/>
      <c r="D157" s="40"/>
      <c r="E157" s="33" t="s">
        <v>350</v>
      </c>
      <c r="F157" s="40"/>
      <c r="G157" s="40"/>
      <c r="H157" s="40"/>
      <c r="I157" s="40"/>
      <c r="J157" s="41"/>
    </row>
    <row r="158" spans="1:16" x14ac:dyDescent="0.25">
      <c r="A158" s="31" t="s">
        <v>38</v>
      </c>
      <c r="B158" s="31">
        <v>39</v>
      </c>
      <c r="C158" s="32" t="s">
        <v>351</v>
      </c>
      <c r="D158" s="31" t="s">
        <v>40</v>
      </c>
      <c r="E158" s="33" t="s">
        <v>352</v>
      </c>
      <c r="F158" s="34" t="s">
        <v>111</v>
      </c>
      <c r="G158" s="35">
        <v>6.1989999999999998</v>
      </c>
      <c r="H158" s="36">
        <v>0</v>
      </c>
      <c r="I158" s="37">
        <f>ROUND(G158*H158,P4)</f>
        <v>0</v>
      </c>
      <c r="J158" s="34" t="s">
        <v>43</v>
      </c>
      <c r="O158" s="38">
        <f>I158*0.21</f>
        <v>0</v>
      </c>
      <c r="P158">
        <v>3</v>
      </c>
    </row>
    <row r="159" spans="1:16" x14ac:dyDescent="0.25">
      <c r="A159" s="31" t="s">
        <v>44</v>
      </c>
      <c r="B159" s="39"/>
      <c r="C159" s="40"/>
      <c r="D159" s="40"/>
      <c r="E159" s="33" t="s">
        <v>353</v>
      </c>
      <c r="F159" s="40"/>
      <c r="G159" s="40"/>
      <c r="H159" s="40"/>
      <c r="I159" s="40"/>
      <c r="J159" s="41"/>
    </row>
    <row r="160" spans="1:16" x14ac:dyDescent="0.25">
      <c r="A160" s="31" t="s">
        <v>113</v>
      </c>
      <c r="B160" s="39"/>
      <c r="C160" s="40"/>
      <c r="D160" s="40"/>
      <c r="E160" s="46" t="s">
        <v>354</v>
      </c>
      <c r="F160" s="40"/>
      <c r="G160" s="40"/>
      <c r="H160" s="40"/>
      <c r="I160" s="40"/>
      <c r="J160" s="41"/>
    </row>
    <row r="161" spans="1:16" ht="330" x14ac:dyDescent="0.25">
      <c r="A161" s="31" t="s">
        <v>46</v>
      </c>
      <c r="B161" s="39"/>
      <c r="C161" s="40"/>
      <c r="D161" s="40"/>
      <c r="E161" s="33" t="s">
        <v>355</v>
      </c>
      <c r="F161" s="40"/>
      <c r="G161" s="40"/>
      <c r="H161" s="40"/>
      <c r="I161" s="40"/>
      <c r="J161" s="41"/>
    </row>
    <row r="162" spans="1:16" x14ac:dyDescent="0.25">
      <c r="A162" s="31" t="s">
        <v>38</v>
      </c>
      <c r="B162" s="31">
        <v>40</v>
      </c>
      <c r="C162" s="32" t="s">
        <v>356</v>
      </c>
      <c r="D162" s="31" t="s">
        <v>40</v>
      </c>
      <c r="E162" s="33" t="s">
        <v>357</v>
      </c>
      <c r="F162" s="34" t="s">
        <v>156</v>
      </c>
      <c r="G162" s="35">
        <v>121.8</v>
      </c>
      <c r="H162" s="36">
        <v>0</v>
      </c>
      <c r="I162" s="37">
        <f>ROUND(G162*H162,P4)</f>
        <v>0</v>
      </c>
      <c r="J162" s="34" t="s">
        <v>43</v>
      </c>
      <c r="O162" s="38">
        <f>I162*0.21</f>
        <v>0</v>
      </c>
      <c r="P162">
        <v>3</v>
      </c>
    </row>
    <row r="163" spans="1:16" ht="30" x14ac:dyDescent="0.25">
      <c r="A163" s="31" t="s">
        <v>44</v>
      </c>
      <c r="B163" s="39"/>
      <c r="C163" s="40"/>
      <c r="D163" s="40"/>
      <c r="E163" s="33" t="s">
        <v>358</v>
      </c>
      <c r="F163" s="40"/>
      <c r="G163" s="40"/>
      <c r="H163" s="40"/>
      <c r="I163" s="40"/>
      <c r="J163" s="41"/>
    </row>
    <row r="164" spans="1:16" x14ac:dyDescent="0.25">
      <c r="A164" s="31" t="s">
        <v>113</v>
      </c>
      <c r="B164" s="39"/>
      <c r="C164" s="40"/>
      <c r="D164" s="40"/>
      <c r="E164" s="46" t="s">
        <v>359</v>
      </c>
      <c r="F164" s="40"/>
      <c r="G164" s="40"/>
      <c r="H164" s="40"/>
      <c r="I164" s="40"/>
      <c r="J164" s="41"/>
    </row>
    <row r="165" spans="1:16" ht="180" x14ac:dyDescent="0.25">
      <c r="A165" s="31" t="s">
        <v>46</v>
      </c>
      <c r="B165" s="39"/>
      <c r="C165" s="40"/>
      <c r="D165" s="40"/>
      <c r="E165" s="33" t="s">
        <v>360</v>
      </c>
      <c r="F165" s="40"/>
      <c r="G165" s="40"/>
      <c r="H165" s="40"/>
      <c r="I165" s="40"/>
      <c r="J165" s="41"/>
    </row>
    <row r="166" spans="1:16" x14ac:dyDescent="0.25">
      <c r="A166" s="31" t="s">
        <v>38</v>
      </c>
      <c r="B166" s="31">
        <v>41</v>
      </c>
      <c r="C166" s="32" t="s">
        <v>361</v>
      </c>
      <c r="D166" s="31" t="s">
        <v>40</v>
      </c>
      <c r="E166" s="33" t="s">
        <v>362</v>
      </c>
      <c r="F166" s="34" t="s">
        <v>156</v>
      </c>
      <c r="G166" s="35">
        <v>60.9</v>
      </c>
      <c r="H166" s="36">
        <v>0</v>
      </c>
      <c r="I166" s="37">
        <f>ROUND(G166*H166,P4)</f>
        <v>0</v>
      </c>
      <c r="J166" s="34" t="s">
        <v>43</v>
      </c>
      <c r="O166" s="38">
        <f>I166*0.21</f>
        <v>0</v>
      </c>
      <c r="P166">
        <v>3</v>
      </c>
    </row>
    <row r="167" spans="1:16" x14ac:dyDescent="0.25">
      <c r="A167" s="31" t="s">
        <v>44</v>
      </c>
      <c r="B167" s="39"/>
      <c r="C167" s="40"/>
      <c r="D167" s="40"/>
      <c r="E167" s="42" t="s">
        <v>40</v>
      </c>
      <c r="F167" s="40"/>
      <c r="G167" s="40"/>
      <c r="H167" s="40"/>
      <c r="I167" s="40"/>
      <c r="J167" s="41"/>
    </row>
    <row r="168" spans="1:16" x14ac:dyDescent="0.25">
      <c r="A168" s="31" t="s">
        <v>113</v>
      </c>
      <c r="B168" s="39"/>
      <c r="C168" s="40"/>
      <c r="D168" s="40"/>
      <c r="E168" s="46" t="s">
        <v>363</v>
      </c>
      <c r="F168" s="40"/>
      <c r="G168" s="40"/>
      <c r="H168" s="40"/>
      <c r="I168" s="40"/>
      <c r="J168" s="41"/>
    </row>
    <row r="169" spans="1:16" ht="120" x14ac:dyDescent="0.25">
      <c r="A169" s="31" t="s">
        <v>46</v>
      </c>
      <c r="B169" s="39"/>
      <c r="C169" s="40"/>
      <c r="D169" s="40"/>
      <c r="E169" s="33" t="s">
        <v>364</v>
      </c>
      <c r="F169" s="40"/>
      <c r="G169" s="40"/>
      <c r="H169" s="40"/>
      <c r="I169" s="40"/>
      <c r="J169" s="41"/>
    </row>
    <row r="170" spans="1:16" x14ac:dyDescent="0.25">
      <c r="A170" s="25" t="s">
        <v>35</v>
      </c>
      <c r="B170" s="26"/>
      <c r="C170" s="27" t="s">
        <v>365</v>
      </c>
      <c r="D170" s="28"/>
      <c r="E170" s="25" t="s">
        <v>366</v>
      </c>
      <c r="F170" s="28"/>
      <c r="G170" s="28"/>
      <c r="H170" s="28"/>
      <c r="I170" s="29">
        <f>SUMIFS(I171:I202,A171:A202,"P")</f>
        <v>0</v>
      </c>
      <c r="J170" s="30"/>
    </row>
    <row r="171" spans="1:16" x14ac:dyDescent="0.25">
      <c r="A171" s="31" t="s">
        <v>38</v>
      </c>
      <c r="B171" s="31">
        <v>42</v>
      </c>
      <c r="C171" s="32" t="s">
        <v>367</v>
      </c>
      <c r="D171" s="31" t="s">
        <v>40</v>
      </c>
      <c r="E171" s="33" t="s">
        <v>368</v>
      </c>
      <c r="F171" s="34" t="s">
        <v>369</v>
      </c>
      <c r="G171" s="35">
        <v>247</v>
      </c>
      <c r="H171" s="36">
        <v>0</v>
      </c>
      <c r="I171" s="37">
        <f>ROUND(G171*H171,P4)</f>
        <v>0</v>
      </c>
      <c r="J171" s="34" t="s">
        <v>43</v>
      </c>
      <c r="O171" s="38">
        <f>I171*0.21</f>
        <v>0</v>
      </c>
      <c r="P171">
        <v>3</v>
      </c>
    </row>
    <row r="172" spans="1:16" x14ac:dyDescent="0.25">
      <c r="A172" s="31" t="s">
        <v>44</v>
      </c>
      <c r="B172" s="39"/>
      <c r="C172" s="40"/>
      <c r="D172" s="40"/>
      <c r="E172" s="33" t="s">
        <v>370</v>
      </c>
      <c r="F172" s="40"/>
      <c r="G172" s="40"/>
      <c r="H172" s="40"/>
      <c r="I172" s="40"/>
      <c r="J172" s="41"/>
    </row>
    <row r="173" spans="1:16" x14ac:dyDescent="0.25">
      <c r="A173" s="31" t="s">
        <v>113</v>
      </c>
      <c r="B173" s="39"/>
      <c r="C173" s="40"/>
      <c r="D173" s="40"/>
      <c r="E173" s="46" t="s">
        <v>371</v>
      </c>
      <c r="F173" s="40"/>
      <c r="G173" s="40"/>
      <c r="H173" s="40"/>
      <c r="I173" s="40"/>
      <c r="J173" s="41"/>
    </row>
    <row r="174" spans="1:16" ht="90" x14ac:dyDescent="0.25">
      <c r="A174" s="31" t="s">
        <v>46</v>
      </c>
      <c r="B174" s="39"/>
      <c r="C174" s="40"/>
      <c r="D174" s="40"/>
      <c r="E174" s="33" t="s">
        <v>372</v>
      </c>
      <c r="F174" s="40"/>
      <c r="G174" s="40"/>
      <c r="H174" s="40"/>
      <c r="I174" s="40"/>
      <c r="J174" s="41"/>
    </row>
    <row r="175" spans="1:16" x14ac:dyDescent="0.25">
      <c r="A175" s="31" t="s">
        <v>38</v>
      </c>
      <c r="B175" s="31">
        <v>43</v>
      </c>
      <c r="C175" s="32" t="s">
        <v>373</v>
      </c>
      <c r="D175" s="31" t="s">
        <v>40</v>
      </c>
      <c r="E175" s="33" t="s">
        <v>374</v>
      </c>
      <c r="F175" s="34" t="s">
        <v>139</v>
      </c>
      <c r="G175" s="35">
        <v>21.056000000000001</v>
      </c>
      <c r="H175" s="36">
        <v>0</v>
      </c>
      <c r="I175" s="37">
        <f>ROUND(G175*H175,P4)</f>
        <v>0</v>
      </c>
      <c r="J175" s="34" t="s">
        <v>43</v>
      </c>
      <c r="O175" s="38">
        <f>I175*0.21</f>
        <v>0</v>
      </c>
      <c r="P175">
        <v>3</v>
      </c>
    </row>
    <row r="176" spans="1:16" ht="30" x14ac:dyDescent="0.25">
      <c r="A176" s="31" t="s">
        <v>44</v>
      </c>
      <c r="B176" s="39"/>
      <c r="C176" s="40"/>
      <c r="D176" s="40"/>
      <c r="E176" s="33" t="s">
        <v>375</v>
      </c>
      <c r="F176" s="40"/>
      <c r="G176" s="40"/>
      <c r="H176" s="40"/>
      <c r="I176" s="40"/>
      <c r="J176" s="41"/>
    </row>
    <row r="177" spans="1:16" x14ac:dyDescent="0.25">
      <c r="A177" s="31" t="s">
        <v>113</v>
      </c>
      <c r="B177" s="39"/>
      <c r="C177" s="40"/>
      <c r="D177" s="40"/>
      <c r="E177" s="46" t="s">
        <v>376</v>
      </c>
      <c r="F177" s="40"/>
      <c r="G177" s="40"/>
      <c r="H177" s="40"/>
      <c r="I177" s="40"/>
      <c r="J177" s="41"/>
    </row>
    <row r="178" spans="1:16" ht="409.5" x14ac:dyDescent="0.25">
      <c r="A178" s="31" t="s">
        <v>46</v>
      </c>
      <c r="B178" s="39"/>
      <c r="C178" s="40"/>
      <c r="D178" s="40"/>
      <c r="E178" s="33" t="s">
        <v>377</v>
      </c>
      <c r="F178" s="40"/>
      <c r="G178" s="40"/>
      <c r="H178" s="40"/>
      <c r="I178" s="40"/>
      <c r="J178" s="41"/>
    </row>
    <row r="179" spans="1:16" x14ac:dyDescent="0.25">
      <c r="A179" s="31" t="s">
        <v>38</v>
      </c>
      <c r="B179" s="31">
        <v>44</v>
      </c>
      <c r="C179" s="32" t="s">
        <v>378</v>
      </c>
      <c r="D179" s="31" t="s">
        <v>40</v>
      </c>
      <c r="E179" s="33" t="s">
        <v>379</v>
      </c>
      <c r="F179" s="34" t="s">
        <v>111</v>
      </c>
      <c r="G179" s="35">
        <v>3.79</v>
      </c>
      <c r="H179" s="36">
        <v>0</v>
      </c>
      <c r="I179" s="37">
        <f>ROUND(G179*H179,P4)</f>
        <v>0</v>
      </c>
      <c r="J179" s="34" t="s">
        <v>43</v>
      </c>
      <c r="O179" s="38">
        <f>I179*0.21</f>
        <v>0</v>
      </c>
      <c r="P179">
        <v>3</v>
      </c>
    </row>
    <row r="180" spans="1:16" x14ac:dyDescent="0.25">
      <c r="A180" s="31" t="s">
        <v>44</v>
      </c>
      <c r="B180" s="39"/>
      <c r="C180" s="40"/>
      <c r="D180" s="40"/>
      <c r="E180" s="33" t="s">
        <v>380</v>
      </c>
      <c r="F180" s="40"/>
      <c r="G180" s="40"/>
      <c r="H180" s="40"/>
      <c r="I180" s="40"/>
      <c r="J180" s="41"/>
    </row>
    <row r="181" spans="1:16" x14ac:dyDescent="0.25">
      <c r="A181" s="31" t="s">
        <v>113</v>
      </c>
      <c r="B181" s="39"/>
      <c r="C181" s="40"/>
      <c r="D181" s="40"/>
      <c r="E181" s="46" t="s">
        <v>381</v>
      </c>
      <c r="F181" s="40"/>
      <c r="G181" s="40"/>
      <c r="H181" s="40"/>
      <c r="I181" s="40"/>
      <c r="J181" s="41"/>
    </row>
    <row r="182" spans="1:16" ht="300" x14ac:dyDescent="0.25">
      <c r="A182" s="31" t="s">
        <v>46</v>
      </c>
      <c r="B182" s="39"/>
      <c r="C182" s="40"/>
      <c r="D182" s="40"/>
      <c r="E182" s="33" t="s">
        <v>382</v>
      </c>
      <c r="F182" s="40"/>
      <c r="G182" s="40"/>
      <c r="H182" s="40"/>
      <c r="I182" s="40"/>
      <c r="J182" s="41"/>
    </row>
    <row r="183" spans="1:16" x14ac:dyDescent="0.25">
      <c r="A183" s="31" t="s">
        <v>38</v>
      </c>
      <c r="B183" s="31">
        <v>45</v>
      </c>
      <c r="C183" s="32" t="s">
        <v>383</v>
      </c>
      <c r="D183" s="31" t="s">
        <v>40</v>
      </c>
      <c r="E183" s="33" t="s">
        <v>384</v>
      </c>
      <c r="F183" s="34" t="s">
        <v>139</v>
      </c>
      <c r="G183" s="35">
        <v>0.18</v>
      </c>
      <c r="H183" s="36">
        <v>0</v>
      </c>
      <c r="I183" s="37">
        <f>ROUND(G183*H183,P4)</f>
        <v>0</v>
      </c>
      <c r="J183" s="34" t="s">
        <v>43</v>
      </c>
      <c r="O183" s="38">
        <f>I183*0.21</f>
        <v>0</v>
      </c>
      <c r="P183">
        <v>3</v>
      </c>
    </row>
    <row r="184" spans="1:16" x14ac:dyDescent="0.25">
      <c r="A184" s="31" t="s">
        <v>44</v>
      </c>
      <c r="B184" s="39"/>
      <c r="C184" s="40"/>
      <c r="D184" s="40"/>
      <c r="E184" s="33" t="s">
        <v>385</v>
      </c>
      <c r="F184" s="40"/>
      <c r="G184" s="40"/>
      <c r="H184" s="40"/>
      <c r="I184" s="40"/>
      <c r="J184" s="41"/>
    </row>
    <row r="185" spans="1:16" x14ac:dyDescent="0.25">
      <c r="A185" s="31" t="s">
        <v>113</v>
      </c>
      <c r="B185" s="39"/>
      <c r="C185" s="40"/>
      <c r="D185" s="40"/>
      <c r="E185" s="46" t="s">
        <v>386</v>
      </c>
      <c r="F185" s="40"/>
      <c r="G185" s="40"/>
      <c r="H185" s="40"/>
      <c r="I185" s="40"/>
      <c r="J185" s="41"/>
    </row>
    <row r="186" spans="1:16" ht="345" x14ac:dyDescent="0.25">
      <c r="A186" s="31" t="s">
        <v>46</v>
      </c>
      <c r="B186" s="39"/>
      <c r="C186" s="40"/>
      <c r="D186" s="40"/>
      <c r="E186" s="33" t="s">
        <v>387</v>
      </c>
      <c r="F186" s="40"/>
      <c r="G186" s="40"/>
      <c r="H186" s="40"/>
      <c r="I186" s="40"/>
      <c r="J186" s="41"/>
    </row>
    <row r="187" spans="1:16" x14ac:dyDescent="0.25">
      <c r="A187" s="31" t="s">
        <v>38</v>
      </c>
      <c r="B187" s="31">
        <v>46</v>
      </c>
      <c r="C187" s="32" t="s">
        <v>388</v>
      </c>
      <c r="D187" s="31" t="s">
        <v>40</v>
      </c>
      <c r="E187" s="33" t="s">
        <v>389</v>
      </c>
      <c r="F187" s="34" t="s">
        <v>139</v>
      </c>
      <c r="G187" s="35">
        <v>14.515000000000001</v>
      </c>
      <c r="H187" s="36">
        <v>0</v>
      </c>
      <c r="I187" s="37">
        <f>ROUND(G187*H187,P4)</f>
        <v>0</v>
      </c>
      <c r="J187" s="34" t="s">
        <v>43</v>
      </c>
      <c r="O187" s="38">
        <f>I187*0.21</f>
        <v>0</v>
      </c>
      <c r="P187">
        <v>3</v>
      </c>
    </row>
    <row r="188" spans="1:16" x14ac:dyDescent="0.25">
      <c r="A188" s="31" t="s">
        <v>44</v>
      </c>
      <c r="B188" s="39"/>
      <c r="C188" s="40"/>
      <c r="D188" s="40"/>
      <c r="E188" s="33" t="s">
        <v>390</v>
      </c>
      <c r="F188" s="40"/>
      <c r="G188" s="40"/>
      <c r="H188" s="40"/>
      <c r="I188" s="40"/>
      <c r="J188" s="41"/>
    </row>
    <row r="189" spans="1:16" x14ac:dyDescent="0.25">
      <c r="A189" s="31" t="s">
        <v>113</v>
      </c>
      <c r="B189" s="39"/>
      <c r="C189" s="40"/>
      <c r="D189" s="40"/>
      <c r="E189" s="46" t="s">
        <v>391</v>
      </c>
      <c r="F189" s="40"/>
      <c r="G189" s="40"/>
      <c r="H189" s="40"/>
      <c r="I189" s="40"/>
      <c r="J189" s="41"/>
    </row>
    <row r="190" spans="1:16" ht="409.5" x14ac:dyDescent="0.25">
      <c r="A190" s="31" t="s">
        <v>46</v>
      </c>
      <c r="B190" s="39"/>
      <c r="C190" s="40"/>
      <c r="D190" s="40"/>
      <c r="E190" s="33" t="s">
        <v>392</v>
      </c>
      <c r="F190" s="40"/>
      <c r="G190" s="40"/>
      <c r="H190" s="40"/>
      <c r="I190" s="40"/>
      <c r="J190" s="41"/>
    </row>
    <row r="191" spans="1:16" x14ac:dyDescent="0.25">
      <c r="A191" s="31" t="s">
        <v>38</v>
      </c>
      <c r="B191" s="31">
        <v>47</v>
      </c>
      <c r="C191" s="32" t="s">
        <v>393</v>
      </c>
      <c r="D191" s="31" t="s">
        <v>40</v>
      </c>
      <c r="E191" s="33" t="s">
        <v>394</v>
      </c>
      <c r="F191" s="34" t="s">
        <v>111</v>
      </c>
      <c r="G191" s="35">
        <v>2.177</v>
      </c>
      <c r="H191" s="36">
        <v>0</v>
      </c>
      <c r="I191" s="37">
        <f>ROUND(G191*H191,P4)</f>
        <v>0</v>
      </c>
      <c r="J191" s="34" t="s">
        <v>43</v>
      </c>
      <c r="O191" s="38">
        <f>I191*0.21</f>
        <v>0</v>
      </c>
      <c r="P191">
        <v>3</v>
      </c>
    </row>
    <row r="192" spans="1:16" x14ac:dyDescent="0.25">
      <c r="A192" s="31" t="s">
        <v>44</v>
      </c>
      <c r="B192" s="39"/>
      <c r="C192" s="40"/>
      <c r="D192" s="40"/>
      <c r="E192" s="33" t="s">
        <v>395</v>
      </c>
      <c r="F192" s="40"/>
      <c r="G192" s="40"/>
      <c r="H192" s="40"/>
      <c r="I192" s="40"/>
      <c r="J192" s="41"/>
    </row>
    <row r="193" spans="1:16" x14ac:dyDescent="0.25">
      <c r="A193" s="31" t="s">
        <v>113</v>
      </c>
      <c r="B193" s="39"/>
      <c r="C193" s="40"/>
      <c r="D193" s="40"/>
      <c r="E193" s="46" t="s">
        <v>396</v>
      </c>
      <c r="F193" s="40"/>
      <c r="G193" s="40"/>
      <c r="H193" s="40"/>
      <c r="I193" s="40"/>
      <c r="J193" s="41"/>
    </row>
    <row r="194" spans="1:16" ht="330" x14ac:dyDescent="0.25">
      <c r="A194" s="31" t="s">
        <v>46</v>
      </c>
      <c r="B194" s="39"/>
      <c r="C194" s="40"/>
      <c r="D194" s="40"/>
      <c r="E194" s="33" t="s">
        <v>355</v>
      </c>
      <c r="F194" s="40"/>
      <c r="G194" s="40"/>
      <c r="H194" s="40"/>
      <c r="I194" s="40"/>
      <c r="J194" s="41"/>
    </row>
    <row r="195" spans="1:16" x14ac:dyDescent="0.25">
      <c r="A195" s="31" t="s">
        <v>38</v>
      </c>
      <c r="B195" s="31">
        <v>48</v>
      </c>
      <c r="C195" s="32" t="s">
        <v>397</v>
      </c>
      <c r="D195" s="31" t="s">
        <v>40</v>
      </c>
      <c r="E195" s="33" t="s">
        <v>398</v>
      </c>
      <c r="F195" s="34" t="s">
        <v>139</v>
      </c>
      <c r="G195" s="35">
        <v>132.827</v>
      </c>
      <c r="H195" s="36">
        <v>0</v>
      </c>
      <c r="I195" s="37">
        <f>ROUND(G195*H195,P4)</f>
        <v>0</v>
      </c>
      <c r="J195" s="34" t="s">
        <v>43</v>
      </c>
      <c r="O195" s="38">
        <f>I195*0.21</f>
        <v>0</v>
      </c>
      <c r="P195">
        <v>3</v>
      </c>
    </row>
    <row r="196" spans="1:16" x14ac:dyDescent="0.25">
      <c r="A196" s="31" t="s">
        <v>44</v>
      </c>
      <c r="B196" s="39"/>
      <c r="C196" s="40"/>
      <c r="D196" s="40"/>
      <c r="E196" s="33" t="s">
        <v>399</v>
      </c>
      <c r="F196" s="40"/>
      <c r="G196" s="40"/>
      <c r="H196" s="40"/>
      <c r="I196" s="40"/>
      <c r="J196" s="41"/>
    </row>
    <row r="197" spans="1:16" x14ac:dyDescent="0.25">
      <c r="A197" s="31" t="s">
        <v>113</v>
      </c>
      <c r="B197" s="39"/>
      <c r="C197" s="40"/>
      <c r="D197" s="40"/>
      <c r="E197" s="46" t="s">
        <v>400</v>
      </c>
      <c r="F197" s="40"/>
      <c r="G197" s="40"/>
      <c r="H197" s="40"/>
      <c r="I197" s="40"/>
      <c r="J197" s="41"/>
    </row>
    <row r="198" spans="1:16" ht="409.5" x14ac:dyDescent="0.25">
      <c r="A198" s="31" t="s">
        <v>46</v>
      </c>
      <c r="B198" s="39"/>
      <c r="C198" s="40"/>
      <c r="D198" s="40"/>
      <c r="E198" s="33" t="s">
        <v>401</v>
      </c>
      <c r="F198" s="40"/>
      <c r="G198" s="40"/>
      <c r="H198" s="40"/>
      <c r="I198" s="40"/>
      <c r="J198" s="41"/>
    </row>
    <row r="199" spans="1:16" x14ac:dyDescent="0.25">
      <c r="A199" s="31" t="s">
        <v>38</v>
      </c>
      <c r="B199" s="31">
        <v>49</v>
      </c>
      <c r="C199" s="32" t="s">
        <v>402</v>
      </c>
      <c r="D199" s="31" t="s">
        <v>40</v>
      </c>
      <c r="E199" s="33" t="s">
        <v>403</v>
      </c>
      <c r="F199" s="34" t="s">
        <v>111</v>
      </c>
      <c r="G199" s="35">
        <v>23.908999999999999</v>
      </c>
      <c r="H199" s="36">
        <v>0</v>
      </c>
      <c r="I199" s="37">
        <f>ROUND(G199*H199,P4)</f>
        <v>0</v>
      </c>
      <c r="J199" s="34" t="s">
        <v>43</v>
      </c>
      <c r="O199" s="38">
        <f>I199*0.21</f>
        <v>0</v>
      </c>
      <c r="P199">
        <v>3</v>
      </c>
    </row>
    <row r="200" spans="1:16" x14ac:dyDescent="0.25">
      <c r="A200" s="31" t="s">
        <v>44</v>
      </c>
      <c r="B200" s="39"/>
      <c r="C200" s="40"/>
      <c r="D200" s="40"/>
      <c r="E200" s="33" t="s">
        <v>404</v>
      </c>
      <c r="F200" s="40"/>
      <c r="G200" s="40"/>
      <c r="H200" s="40"/>
      <c r="I200" s="40"/>
      <c r="J200" s="41"/>
    </row>
    <row r="201" spans="1:16" x14ac:dyDescent="0.25">
      <c r="A201" s="31" t="s">
        <v>113</v>
      </c>
      <c r="B201" s="39"/>
      <c r="C201" s="40"/>
      <c r="D201" s="40"/>
      <c r="E201" s="46" t="s">
        <v>405</v>
      </c>
      <c r="F201" s="40"/>
      <c r="G201" s="40"/>
      <c r="H201" s="40"/>
      <c r="I201" s="40"/>
      <c r="J201" s="41"/>
    </row>
    <row r="202" spans="1:16" ht="375" x14ac:dyDescent="0.25">
      <c r="A202" s="31" t="s">
        <v>46</v>
      </c>
      <c r="B202" s="39"/>
      <c r="C202" s="40"/>
      <c r="D202" s="40"/>
      <c r="E202" s="33" t="s">
        <v>406</v>
      </c>
      <c r="F202" s="40"/>
      <c r="G202" s="40"/>
      <c r="H202" s="40"/>
      <c r="I202" s="40"/>
      <c r="J202" s="41"/>
    </row>
    <row r="203" spans="1:16" x14ac:dyDescent="0.25">
      <c r="A203" s="25" t="s">
        <v>35</v>
      </c>
      <c r="B203" s="26"/>
      <c r="C203" s="27" t="s">
        <v>407</v>
      </c>
      <c r="D203" s="28"/>
      <c r="E203" s="25" t="s">
        <v>408</v>
      </c>
      <c r="F203" s="28"/>
      <c r="G203" s="28"/>
      <c r="H203" s="28"/>
      <c r="I203" s="29">
        <f>SUMIFS(I204:I235,A204:A235,"P")</f>
        <v>0</v>
      </c>
      <c r="J203" s="30"/>
    </row>
    <row r="204" spans="1:16" x14ac:dyDescent="0.25">
      <c r="A204" s="31" t="s">
        <v>38</v>
      </c>
      <c r="B204" s="31">
        <v>50</v>
      </c>
      <c r="C204" s="32" t="s">
        <v>409</v>
      </c>
      <c r="D204" s="31" t="s">
        <v>40</v>
      </c>
      <c r="E204" s="33" t="s">
        <v>410</v>
      </c>
      <c r="F204" s="34" t="s">
        <v>139</v>
      </c>
      <c r="G204" s="35">
        <v>12.298</v>
      </c>
      <c r="H204" s="36">
        <v>0</v>
      </c>
      <c r="I204" s="37">
        <f>ROUND(G204*H204,P4)</f>
        <v>0</v>
      </c>
      <c r="J204" s="34" t="s">
        <v>43</v>
      </c>
      <c r="O204" s="38">
        <f>I204*0.21</f>
        <v>0</v>
      </c>
      <c r="P204">
        <v>3</v>
      </c>
    </row>
    <row r="205" spans="1:16" ht="30" x14ac:dyDescent="0.25">
      <c r="A205" s="31" t="s">
        <v>44</v>
      </c>
      <c r="B205" s="39"/>
      <c r="C205" s="40"/>
      <c r="D205" s="40"/>
      <c r="E205" s="33" t="s">
        <v>411</v>
      </c>
      <c r="F205" s="40"/>
      <c r="G205" s="40"/>
      <c r="H205" s="40"/>
      <c r="I205" s="40"/>
      <c r="J205" s="41"/>
    </row>
    <row r="206" spans="1:16" x14ac:dyDescent="0.25">
      <c r="A206" s="31" t="s">
        <v>113</v>
      </c>
      <c r="B206" s="39"/>
      <c r="C206" s="40"/>
      <c r="D206" s="40"/>
      <c r="E206" s="46" t="s">
        <v>412</v>
      </c>
      <c r="F206" s="40"/>
      <c r="G206" s="40"/>
      <c r="H206" s="40"/>
      <c r="I206" s="40"/>
      <c r="J206" s="41"/>
    </row>
    <row r="207" spans="1:16" ht="345" x14ac:dyDescent="0.25">
      <c r="A207" s="31" t="s">
        <v>46</v>
      </c>
      <c r="B207" s="39"/>
      <c r="C207" s="40"/>
      <c r="D207" s="40"/>
      <c r="E207" s="33" t="s">
        <v>387</v>
      </c>
      <c r="F207" s="40"/>
      <c r="G207" s="40"/>
      <c r="H207" s="40"/>
      <c r="I207" s="40"/>
      <c r="J207" s="41"/>
    </row>
    <row r="208" spans="1:16" x14ac:dyDescent="0.25">
      <c r="A208" s="31" t="s">
        <v>38</v>
      </c>
      <c r="B208" s="31">
        <v>51</v>
      </c>
      <c r="C208" s="32" t="s">
        <v>413</v>
      </c>
      <c r="D208" s="31" t="s">
        <v>65</v>
      </c>
      <c r="E208" s="33" t="s">
        <v>414</v>
      </c>
      <c r="F208" s="34" t="s">
        <v>139</v>
      </c>
      <c r="G208" s="35">
        <v>14.207000000000001</v>
      </c>
      <c r="H208" s="36">
        <v>0</v>
      </c>
      <c r="I208" s="37">
        <f>ROUND(G208*H208,P4)</f>
        <v>0</v>
      </c>
      <c r="J208" s="34" t="s">
        <v>43</v>
      </c>
      <c r="O208" s="38">
        <f>I208*0.21</f>
        <v>0</v>
      </c>
      <c r="P208">
        <v>3</v>
      </c>
    </row>
    <row r="209" spans="1:16" x14ac:dyDescent="0.25">
      <c r="A209" s="31" t="s">
        <v>44</v>
      </c>
      <c r="B209" s="39"/>
      <c r="C209" s="40"/>
      <c r="D209" s="40"/>
      <c r="E209" s="33" t="s">
        <v>415</v>
      </c>
      <c r="F209" s="40"/>
      <c r="G209" s="40"/>
      <c r="H209" s="40"/>
      <c r="I209" s="40"/>
      <c r="J209" s="41"/>
    </row>
    <row r="210" spans="1:16" x14ac:dyDescent="0.25">
      <c r="A210" s="31" t="s">
        <v>113</v>
      </c>
      <c r="B210" s="39"/>
      <c r="C210" s="40"/>
      <c r="D210" s="40"/>
      <c r="E210" s="46" t="s">
        <v>416</v>
      </c>
      <c r="F210" s="40"/>
      <c r="G210" s="40"/>
      <c r="H210" s="40"/>
      <c r="I210" s="40"/>
      <c r="J210" s="41"/>
    </row>
    <row r="211" spans="1:16" ht="409.5" x14ac:dyDescent="0.25">
      <c r="A211" s="31" t="s">
        <v>46</v>
      </c>
      <c r="B211" s="39"/>
      <c r="C211" s="40"/>
      <c r="D211" s="40"/>
      <c r="E211" s="33" t="s">
        <v>392</v>
      </c>
      <c r="F211" s="40"/>
      <c r="G211" s="40"/>
      <c r="H211" s="40"/>
      <c r="I211" s="40"/>
      <c r="J211" s="41"/>
    </row>
    <row r="212" spans="1:16" x14ac:dyDescent="0.25">
      <c r="A212" s="31" t="s">
        <v>38</v>
      </c>
      <c r="B212" s="31">
        <v>52</v>
      </c>
      <c r="C212" s="32" t="s">
        <v>413</v>
      </c>
      <c r="D212" s="31" t="s">
        <v>69</v>
      </c>
      <c r="E212" s="33" t="s">
        <v>414</v>
      </c>
      <c r="F212" s="34" t="s">
        <v>139</v>
      </c>
      <c r="G212" s="35">
        <v>8.86</v>
      </c>
      <c r="H212" s="36">
        <v>0</v>
      </c>
      <c r="I212" s="37">
        <f>ROUND(G212*H212,P4)</f>
        <v>0</v>
      </c>
      <c r="J212" s="34" t="s">
        <v>43</v>
      </c>
      <c r="O212" s="38">
        <f>I212*0.21</f>
        <v>0</v>
      </c>
      <c r="P212">
        <v>3</v>
      </c>
    </row>
    <row r="213" spans="1:16" x14ac:dyDescent="0.25">
      <c r="A213" s="31" t="s">
        <v>44</v>
      </c>
      <c r="B213" s="39"/>
      <c r="C213" s="40"/>
      <c r="D213" s="40"/>
      <c r="E213" s="33" t="s">
        <v>417</v>
      </c>
      <c r="F213" s="40"/>
      <c r="G213" s="40"/>
      <c r="H213" s="40"/>
      <c r="I213" s="40"/>
      <c r="J213" s="41"/>
    </row>
    <row r="214" spans="1:16" x14ac:dyDescent="0.25">
      <c r="A214" s="31" t="s">
        <v>113</v>
      </c>
      <c r="B214" s="39"/>
      <c r="C214" s="40"/>
      <c r="D214" s="40"/>
      <c r="E214" s="46" t="s">
        <v>418</v>
      </c>
      <c r="F214" s="40"/>
      <c r="G214" s="40"/>
      <c r="H214" s="40"/>
      <c r="I214" s="40"/>
      <c r="J214" s="41"/>
    </row>
    <row r="215" spans="1:16" ht="409.5" x14ac:dyDescent="0.25">
      <c r="A215" s="31" t="s">
        <v>46</v>
      </c>
      <c r="B215" s="39"/>
      <c r="C215" s="40"/>
      <c r="D215" s="40"/>
      <c r="E215" s="33" t="s">
        <v>392</v>
      </c>
      <c r="F215" s="40"/>
      <c r="G215" s="40"/>
      <c r="H215" s="40"/>
      <c r="I215" s="40"/>
      <c r="J215" s="41"/>
    </row>
    <row r="216" spans="1:16" x14ac:dyDescent="0.25">
      <c r="A216" s="31" t="s">
        <v>38</v>
      </c>
      <c r="B216" s="31">
        <v>53</v>
      </c>
      <c r="C216" s="32" t="s">
        <v>419</v>
      </c>
      <c r="D216" s="31" t="s">
        <v>40</v>
      </c>
      <c r="E216" s="33" t="s">
        <v>420</v>
      </c>
      <c r="F216" s="34" t="s">
        <v>139</v>
      </c>
      <c r="G216" s="35">
        <v>42.347000000000001</v>
      </c>
      <c r="H216" s="36">
        <v>0</v>
      </c>
      <c r="I216" s="37">
        <f>ROUND(G216*H216,P4)</f>
        <v>0</v>
      </c>
      <c r="J216" s="34" t="s">
        <v>43</v>
      </c>
      <c r="O216" s="38">
        <f>I216*0.21</f>
        <v>0</v>
      </c>
      <c r="P216">
        <v>3</v>
      </c>
    </row>
    <row r="217" spans="1:16" x14ac:dyDescent="0.25">
      <c r="A217" s="31" t="s">
        <v>44</v>
      </c>
      <c r="B217" s="39"/>
      <c r="C217" s="40"/>
      <c r="D217" s="40"/>
      <c r="E217" s="33" t="s">
        <v>421</v>
      </c>
      <c r="F217" s="40"/>
      <c r="G217" s="40"/>
      <c r="H217" s="40"/>
      <c r="I217" s="40"/>
      <c r="J217" s="41"/>
    </row>
    <row r="218" spans="1:16" x14ac:dyDescent="0.25">
      <c r="A218" s="31" t="s">
        <v>113</v>
      </c>
      <c r="B218" s="39"/>
      <c r="C218" s="40"/>
      <c r="D218" s="40"/>
      <c r="E218" s="46" t="s">
        <v>422</v>
      </c>
      <c r="F218" s="40"/>
      <c r="G218" s="40"/>
      <c r="H218" s="40"/>
      <c r="I218" s="40"/>
      <c r="J218" s="41"/>
    </row>
    <row r="219" spans="1:16" ht="409.5" x14ac:dyDescent="0.25">
      <c r="A219" s="31" t="s">
        <v>46</v>
      </c>
      <c r="B219" s="39"/>
      <c r="C219" s="40"/>
      <c r="D219" s="40"/>
      <c r="E219" s="33" t="s">
        <v>423</v>
      </c>
      <c r="F219" s="40"/>
      <c r="G219" s="40"/>
      <c r="H219" s="40"/>
      <c r="I219" s="40"/>
      <c r="J219" s="41"/>
    </row>
    <row r="220" spans="1:16" ht="30" x14ac:dyDescent="0.25">
      <c r="A220" s="31" t="s">
        <v>38</v>
      </c>
      <c r="B220" s="31">
        <v>54</v>
      </c>
      <c r="C220" s="32" t="s">
        <v>424</v>
      </c>
      <c r="D220" s="31" t="s">
        <v>40</v>
      </c>
      <c r="E220" s="33" t="s">
        <v>425</v>
      </c>
      <c r="F220" s="34" t="s">
        <v>139</v>
      </c>
      <c r="G220" s="35">
        <v>14.221</v>
      </c>
      <c r="H220" s="36">
        <v>0</v>
      </c>
      <c r="I220" s="37">
        <f>ROUND(G220*H220,P4)</f>
        <v>0</v>
      </c>
      <c r="J220" s="34" t="s">
        <v>43</v>
      </c>
      <c r="O220" s="38">
        <f>I220*0.21</f>
        <v>0</v>
      </c>
      <c r="P220">
        <v>3</v>
      </c>
    </row>
    <row r="221" spans="1:16" ht="30" x14ac:dyDescent="0.25">
      <c r="A221" s="31" t="s">
        <v>44</v>
      </c>
      <c r="B221" s="39"/>
      <c r="C221" s="40"/>
      <c r="D221" s="40"/>
      <c r="E221" s="33" t="s">
        <v>426</v>
      </c>
      <c r="F221" s="40"/>
      <c r="G221" s="40"/>
      <c r="H221" s="40"/>
      <c r="I221" s="40"/>
      <c r="J221" s="41"/>
    </row>
    <row r="222" spans="1:16" x14ac:dyDescent="0.25">
      <c r="A222" s="31" t="s">
        <v>113</v>
      </c>
      <c r="B222" s="39"/>
      <c r="C222" s="40"/>
      <c r="D222" s="40"/>
      <c r="E222" s="46" t="s">
        <v>427</v>
      </c>
      <c r="F222" s="40"/>
      <c r="G222" s="40"/>
      <c r="H222" s="40"/>
      <c r="I222" s="40"/>
      <c r="J222" s="41"/>
    </row>
    <row r="223" spans="1:16" ht="60" x14ac:dyDescent="0.25">
      <c r="A223" s="31" t="s">
        <v>46</v>
      </c>
      <c r="B223" s="39"/>
      <c r="C223" s="40"/>
      <c r="D223" s="40"/>
      <c r="E223" s="33" t="s">
        <v>428</v>
      </c>
      <c r="F223" s="40"/>
      <c r="G223" s="40"/>
      <c r="H223" s="40"/>
      <c r="I223" s="40"/>
      <c r="J223" s="41"/>
    </row>
    <row r="224" spans="1:16" x14ac:dyDescent="0.25">
      <c r="A224" s="31" t="s">
        <v>38</v>
      </c>
      <c r="B224" s="31">
        <v>55</v>
      </c>
      <c r="C224" s="32" t="s">
        <v>429</v>
      </c>
      <c r="D224" s="31" t="s">
        <v>40</v>
      </c>
      <c r="E224" s="33" t="s">
        <v>430</v>
      </c>
      <c r="F224" s="34" t="s">
        <v>139</v>
      </c>
      <c r="G224" s="35">
        <v>6.3</v>
      </c>
      <c r="H224" s="36">
        <v>0</v>
      </c>
      <c r="I224" s="37">
        <f>ROUND(G224*H224,P4)</f>
        <v>0</v>
      </c>
      <c r="J224" s="34" t="s">
        <v>43</v>
      </c>
      <c r="O224" s="38">
        <f>I224*0.21</f>
        <v>0</v>
      </c>
      <c r="P224">
        <v>3</v>
      </c>
    </row>
    <row r="225" spans="1:16" ht="30" x14ac:dyDescent="0.25">
      <c r="A225" s="31" t="s">
        <v>44</v>
      </c>
      <c r="B225" s="39"/>
      <c r="C225" s="40"/>
      <c r="D225" s="40"/>
      <c r="E225" s="33" t="s">
        <v>431</v>
      </c>
      <c r="F225" s="40"/>
      <c r="G225" s="40"/>
      <c r="H225" s="40"/>
      <c r="I225" s="40"/>
      <c r="J225" s="41"/>
    </row>
    <row r="226" spans="1:16" x14ac:dyDescent="0.25">
      <c r="A226" s="31" t="s">
        <v>113</v>
      </c>
      <c r="B226" s="39"/>
      <c r="C226" s="40"/>
      <c r="D226" s="40"/>
      <c r="E226" s="46" t="s">
        <v>432</v>
      </c>
      <c r="F226" s="40"/>
      <c r="G226" s="40"/>
      <c r="H226" s="40"/>
      <c r="I226" s="40"/>
      <c r="J226" s="41"/>
    </row>
    <row r="227" spans="1:16" ht="90" x14ac:dyDescent="0.25">
      <c r="A227" s="31" t="s">
        <v>46</v>
      </c>
      <c r="B227" s="39"/>
      <c r="C227" s="40"/>
      <c r="D227" s="40"/>
      <c r="E227" s="33" t="s">
        <v>433</v>
      </c>
      <c r="F227" s="40"/>
      <c r="G227" s="40"/>
      <c r="H227" s="40"/>
      <c r="I227" s="40"/>
      <c r="J227" s="41"/>
    </row>
    <row r="228" spans="1:16" x14ac:dyDescent="0.25">
      <c r="A228" s="31" t="s">
        <v>38</v>
      </c>
      <c r="B228" s="31">
        <v>56</v>
      </c>
      <c r="C228" s="32" t="s">
        <v>434</v>
      </c>
      <c r="D228" s="31" t="s">
        <v>40</v>
      </c>
      <c r="E228" s="33" t="s">
        <v>435</v>
      </c>
      <c r="F228" s="34" t="s">
        <v>139</v>
      </c>
      <c r="G228" s="35">
        <v>62.73</v>
      </c>
      <c r="H228" s="36">
        <v>0</v>
      </c>
      <c r="I228" s="37">
        <f>ROUND(G228*H228,P4)</f>
        <v>0</v>
      </c>
      <c r="J228" s="34" t="s">
        <v>43</v>
      </c>
      <c r="O228" s="38">
        <f>I228*0.21</f>
        <v>0</v>
      </c>
      <c r="P228">
        <v>3</v>
      </c>
    </row>
    <row r="229" spans="1:16" ht="30" x14ac:dyDescent="0.25">
      <c r="A229" s="31" t="s">
        <v>44</v>
      </c>
      <c r="B229" s="39"/>
      <c r="C229" s="40"/>
      <c r="D229" s="40"/>
      <c r="E229" s="33" t="s">
        <v>436</v>
      </c>
      <c r="F229" s="40"/>
      <c r="G229" s="40"/>
      <c r="H229" s="40"/>
      <c r="I229" s="40"/>
      <c r="J229" s="41"/>
    </row>
    <row r="230" spans="1:16" x14ac:dyDescent="0.25">
      <c r="A230" s="31" t="s">
        <v>113</v>
      </c>
      <c r="B230" s="39"/>
      <c r="C230" s="40"/>
      <c r="D230" s="40"/>
      <c r="E230" s="46" t="s">
        <v>437</v>
      </c>
      <c r="F230" s="40"/>
      <c r="G230" s="40"/>
      <c r="H230" s="40"/>
      <c r="I230" s="40"/>
      <c r="J230" s="41"/>
    </row>
    <row r="231" spans="1:16" ht="180" x14ac:dyDescent="0.25">
      <c r="A231" s="31" t="s">
        <v>46</v>
      </c>
      <c r="B231" s="39"/>
      <c r="C231" s="40"/>
      <c r="D231" s="40"/>
      <c r="E231" s="33" t="s">
        <v>438</v>
      </c>
      <c r="F231" s="40"/>
      <c r="G231" s="40"/>
      <c r="H231" s="40"/>
      <c r="I231" s="40"/>
      <c r="J231" s="41"/>
    </row>
    <row r="232" spans="1:16" x14ac:dyDescent="0.25">
      <c r="A232" s="31" t="s">
        <v>38</v>
      </c>
      <c r="B232" s="31">
        <v>57</v>
      </c>
      <c r="C232" s="32" t="s">
        <v>439</v>
      </c>
      <c r="D232" s="31" t="s">
        <v>40</v>
      </c>
      <c r="E232" s="33" t="s">
        <v>440</v>
      </c>
      <c r="F232" s="34" t="s">
        <v>139</v>
      </c>
      <c r="G232" s="35">
        <v>3.444</v>
      </c>
      <c r="H232" s="36">
        <v>0</v>
      </c>
      <c r="I232" s="37">
        <f>ROUND(G232*H232,P4)</f>
        <v>0</v>
      </c>
      <c r="J232" s="34" t="s">
        <v>43</v>
      </c>
      <c r="O232" s="38">
        <f>I232*0.21</f>
        <v>0</v>
      </c>
      <c r="P232">
        <v>3</v>
      </c>
    </row>
    <row r="233" spans="1:16" x14ac:dyDescent="0.25">
      <c r="A233" s="31" t="s">
        <v>44</v>
      </c>
      <c r="B233" s="39"/>
      <c r="C233" s="40"/>
      <c r="D233" s="40"/>
      <c r="E233" s="33" t="s">
        <v>441</v>
      </c>
      <c r="F233" s="40"/>
      <c r="G233" s="40"/>
      <c r="H233" s="40"/>
      <c r="I233" s="40"/>
      <c r="J233" s="41"/>
    </row>
    <row r="234" spans="1:16" x14ac:dyDescent="0.25">
      <c r="A234" s="31" t="s">
        <v>113</v>
      </c>
      <c r="B234" s="39"/>
      <c r="C234" s="40"/>
      <c r="D234" s="40"/>
      <c r="E234" s="46" t="s">
        <v>442</v>
      </c>
      <c r="F234" s="40"/>
      <c r="G234" s="40"/>
      <c r="H234" s="40"/>
      <c r="I234" s="40"/>
      <c r="J234" s="41"/>
    </row>
    <row r="235" spans="1:16" ht="409.5" x14ac:dyDescent="0.25">
      <c r="A235" s="31" t="s">
        <v>46</v>
      </c>
      <c r="B235" s="39"/>
      <c r="C235" s="40"/>
      <c r="D235" s="40"/>
      <c r="E235" s="33" t="s">
        <v>443</v>
      </c>
      <c r="F235" s="40"/>
      <c r="G235" s="40"/>
      <c r="H235" s="40"/>
      <c r="I235" s="40"/>
      <c r="J235" s="41"/>
    </row>
    <row r="236" spans="1:16" x14ac:dyDescent="0.25">
      <c r="A236" s="25" t="s">
        <v>35</v>
      </c>
      <c r="B236" s="26"/>
      <c r="C236" s="27" t="s">
        <v>444</v>
      </c>
      <c r="D236" s="28"/>
      <c r="E236" s="25" t="s">
        <v>445</v>
      </c>
      <c r="F236" s="28"/>
      <c r="G236" s="28"/>
      <c r="H236" s="28"/>
      <c r="I236" s="29">
        <f>SUMIFS(I237:I285,A237:A285,"P")</f>
        <v>0</v>
      </c>
      <c r="J236" s="30"/>
    </row>
    <row r="237" spans="1:16" x14ac:dyDescent="0.25">
      <c r="A237" s="31" t="s">
        <v>38</v>
      </c>
      <c r="B237" s="31">
        <v>58</v>
      </c>
      <c r="C237" s="32" t="s">
        <v>446</v>
      </c>
      <c r="D237" s="31" t="s">
        <v>40</v>
      </c>
      <c r="E237" s="33" t="s">
        <v>447</v>
      </c>
      <c r="F237" s="34" t="s">
        <v>156</v>
      </c>
      <c r="G237" s="35">
        <v>361.05500000000001</v>
      </c>
      <c r="H237" s="36">
        <v>0</v>
      </c>
      <c r="I237" s="37">
        <f>ROUND(G237*H237,P4)</f>
        <v>0</v>
      </c>
      <c r="J237" s="34" t="s">
        <v>43</v>
      </c>
      <c r="O237" s="38">
        <f>I237*0.21</f>
        <v>0</v>
      </c>
      <c r="P237">
        <v>3</v>
      </c>
    </row>
    <row r="238" spans="1:16" x14ac:dyDescent="0.25">
      <c r="A238" s="31" t="s">
        <v>44</v>
      </c>
      <c r="B238" s="39"/>
      <c r="C238" s="40"/>
      <c r="D238" s="40"/>
      <c r="E238" s="33" t="s">
        <v>448</v>
      </c>
      <c r="F238" s="40"/>
      <c r="G238" s="40"/>
      <c r="H238" s="40"/>
      <c r="I238" s="40"/>
      <c r="J238" s="41"/>
    </row>
    <row r="239" spans="1:16" x14ac:dyDescent="0.25">
      <c r="A239" s="31" t="s">
        <v>113</v>
      </c>
      <c r="B239" s="39"/>
      <c r="C239" s="40"/>
      <c r="D239" s="40"/>
      <c r="E239" s="46" t="s">
        <v>449</v>
      </c>
      <c r="F239" s="40"/>
      <c r="G239" s="40"/>
      <c r="H239" s="40"/>
      <c r="I239" s="40"/>
      <c r="J239" s="41"/>
    </row>
    <row r="240" spans="1:16" ht="90" x14ac:dyDescent="0.25">
      <c r="A240" s="31" t="s">
        <v>46</v>
      </c>
      <c r="B240" s="39"/>
      <c r="C240" s="40"/>
      <c r="D240" s="40"/>
      <c r="E240" s="33" t="s">
        <v>450</v>
      </c>
      <c r="F240" s="40"/>
      <c r="G240" s="40"/>
      <c r="H240" s="40"/>
      <c r="I240" s="40"/>
      <c r="J240" s="41"/>
    </row>
    <row r="241" spans="1:16" x14ac:dyDescent="0.25">
      <c r="A241" s="31" t="s">
        <v>38</v>
      </c>
      <c r="B241" s="31">
        <v>59</v>
      </c>
      <c r="C241" s="32" t="s">
        <v>451</v>
      </c>
      <c r="D241" s="31"/>
      <c r="E241" s="33" t="s">
        <v>452</v>
      </c>
      <c r="F241" s="34" t="s">
        <v>156</v>
      </c>
      <c r="G241" s="35">
        <v>407.44900000000001</v>
      </c>
      <c r="H241" s="36">
        <v>0</v>
      </c>
      <c r="I241" s="37">
        <f>ROUND(G241*H241,P4)</f>
        <v>0</v>
      </c>
      <c r="J241" s="34" t="s">
        <v>43</v>
      </c>
      <c r="O241" s="38">
        <f>I241*0.21</f>
        <v>0</v>
      </c>
      <c r="P241">
        <v>3</v>
      </c>
    </row>
    <row r="242" spans="1:16" ht="30" x14ac:dyDescent="0.25">
      <c r="A242" s="31" t="s">
        <v>44</v>
      </c>
      <c r="B242" s="39"/>
      <c r="C242" s="40"/>
      <c r="D242" s="40"/>
      <c r="E242" s="33" t="s">
        <v>453</v>
      </c>
      <c r="F242" s="40"/>
      <c r="G242" s="40"/>
      <c r="H242" s="40"/>
      <c r="I242" s="40"/>
      <c r="J242" s="41"/>
    </row>
    <row r="243" spans="1:16" x14ac:dyDescent="0.25">
      <c r="A243" s="31" t="s">
        <v>113</v>
      </c>
      <c r="B243" s="39"/>
      <c r="C243" s="40"/>
      <c r="D243" s="40"/>
      <c r="E243" s="46" t="s">
        <v>454</v>
      </c>
      <c r="F243" s="40"/>
      <c r="G243" s="40"/>
      <c r="H243" s="40"/>
      <c r="I243" s="40"/>
      <c r="J243" s="41"/>
    </row>
    <row r="244" spans="1:16" ht="60" x14ac:dyDescent="0.25">
      <c r="A244" s="31" t="s">
        <v>46</v>
      </c>
      <c r="B244" s="39"/>
      <c r="C244" s="40"/>
      <c r="D244" s="40"/>
      <c r="E244" s="33" t="s">
        <v>455</v>
      </c>
      <c r="F244" s="40"/>
      <c r="G244" s="40"/>
      <c r="H244" s="40"/>
      <c r="I244" s="40"/>
      <c r="J244" s="41"/>
    </row>
    <row r="245" spans="1:16" x14ac:dyDescent="0.25">
      <c r="A245" s="31" t="s">
        <v>38</v>
      </c>
      <c r="B245" s="31">
        <v>60</v>
      </c>
      <c r="C245" s="32" t="s">
        <v>456</v>
      </c>
      <c r="D245" s="31" t="s">
        <v>40</v>
      </c>
      <c r="E245" s="33" t="s">
        <v>457</v>
      </c>
      <c r="F245" s="34" t="s">
        <v>156</v>
      </c>
      <c r="G245" s="35">
        <v>95.421999999999997</v>
      </c>
      <c r="H245" s="36">
        <v>0</v>
      </c>
      <c r="I245" s="37">
        <f>ROUND(G245*H245,P4)</f>
        <v>0</v>
      </c>
      <c r="J245" s="34" t="s">
        <v>43</v>
      </c>
      <c r="O245" s="38">
        <f>I245*0.21</f>
        <v>0</v>
      </c>
      <c r="P245">
        <v>3</v>
      </c>
    </row>
    <row r="246" spans="1:16" x14ac:dyDescent="0.25">
      <c r="A246" s="31" t="s">
        <v>44</v>
      </c>
      <c r="B246" s="39"/>
      <c r="C246" s="40"/>
      <c r="D246" s="40"/>
      <c r="E246" s="33" t="s">
        <v>458</v>
      </c>
      <c r="F246" s="40"/>
      <c r="G246" s="40"/>
      <c r="H246" s="40"/>
      <c r="I246" s="40"/>
      <c r="J246" s="41"/>
    </row>
    <row r="247" spans="1:16" x14ac:dyDescent="0.25">
      <c r="A247" s="31" t="s">
        <v>113</v>
      </c>
      <c r="B247" s="39"/>
      <c r="C247" s="40"/>
      <c r="D247" s="40"/>
      <c r="E247" s="46" t="s">
        <v>459</v>
      </c>
      <c r="F247" s="40"/>
      <c r="G247" s="40"/>
      <c r="H247" s="40"/>
      <c r="I247" s="40"/>
      <c r="J247" s="41"/>
    </row>
    <row r="248" spans="1:16" ht="120" x14ac:dyDescent="0.25">
      <c r="A248" s="31" t="s">
        <v>46</v>
      </c>
      <c r="B248" s="39"/>
      <c r="C248" s="40"/>
      <c r="D248" s="40"/>
      <c r="E248" s="33" t="s">
        <v>460</v>
      </c>
      <c r="F248" s="40"/>
      <c r="G248" s="40"/>
      <c r="H248" s="40"/>
      <c r="I248" s="40"/>
      <c r="J248" s="41"/>
    </row>
    <row r="249" spans="1:16" x14ac:dyDescent="0.25">
      <c r="A249" s="31" t="s">
        <v>38</v>
      </c>
      <c r="B249" s="31">
        <v>61</v>
      </c>
      <c r="C249" s="32" t="s">
        <v>461</v>
      </c>
      <c r="D249" s="31" t="s">
        <v>40</v>
      </c>
      <c r="E249" s="33" t="s">
        <v>462</v>
      </c>
      <c r="F249" s="34" t="s">
        <v>156</v>
      </c>
      <c r="G249" s="35">
        <v>361.05500000000001</v>
      </c>
      <c r="H249" s="36">
        <v>0</v>
      </c>
      <c r="I249" s="37">
        <f>ROUND(G249*H249,P4)</f>
        <v>0</v>
      </c>
      <c r="J249" s="34" t="s">
        <v>43</v>
      </c>
      <c r="O249" s="38">
        <f>I249*0.21</f>
        <v>0</v>
      </c>
      <c r="P249">
        <v>3</v>
      </c>
    </row>
    <row r="250" spans="1:16" x14ac:dyDescent="0.25">
      <c r="A250" s="31" t="s">
        <v>44</v>
      </c>
      <c r="B250" s="39"/>
      <c r="C250" s="40"/>
      <c r="D250" s="40"/>
      <c r="E250" s="33" t="s">
        <v>463</v>
      </c>
      <c r="F250" s="40"/>
      <c r="G250" s="40"/>
      <c r="H250" s="40"/>
      <c r="I250" s="40"/>
      <c r="J250" s="41"/>
    </row>
    <row r="251" spans="1:16" x14ac:dyDescent="0.25">
      <c r="A251" s="31" t="s">
        <v>113</v>
      </c>
      <c r="B251" s="39"/>
      <c r="C251" s="40"/>
      <c r="D251" s="40"/>
      <c r="E251" s="46" t="s">
        <v>464</v>
      </c>
      <c r="F251" s="40"/>
      <c r="G251" s="40"/>
      <c r="H251" s="40"/>
      <c r="I251" s="40"/>
      <c r="J251" s="41"/>
    </row>
    <row r="252" spans="1:16" ht="75" x14ac:dyDescent="0.25">
      <c r="A252" s="31" t="s">
        <v>46</v>
      </c>
      <c r="B252" s="39"/>
      <c r="C252" s="40"/>
      <c r="D252" s="40"/>
      <c r="E252" s="33" t="s">
        <v>465</v>
      </c>
      <c r="F252" s="40"/>
      <c r="G252" s="40"/>
      <c r="H252" s="40"/>
      <c r="I252" s="40"/>
      <c r="J252" s="41"/>
    </row>
    <row r="253" spans="1:16" x14ac:dyDescent="0.25">
      <c r="A253" s="31" t="s">
        <v>38</v>
      </c>
      <c r="B253" s="31">
        <v>62</v>
      </c>
      <c r="C253" s="32" t="s">
        <v>466</v>
      </c>
      <c r="D253" s="31" t="s">
        <v>40</v>
      </c>
      <c r="E253" s="33" t="s">
        <v>467</v>
      </c>
      <c r="F253" s="34" t="s">
        <v>156</v>
      </c>
      <c r="G253" s="35">
        <v>847.20100000000002</v>
      </c>
      <c r="H253" s="36">
        <v>0</v>
      </c>
      <c r="I253" s="37">
        <f>ROUND(G253*H253,P4)</f>
        <v>0</v>
      </c>
      <c r="J253" s="34" t="s">
        <v>43</v>
      </c>
      <c r="O253" s="38">
        <f>I253*0.21</f>
        <v>0</v>
      </c>
      <c r="P253">
        <v>3</v>
      </c>
    </row>
    <row r="254" spans="1:16" x14ac:dyDescent="0.25">
      <c r="A254" s="31" t="s">
        <v>44</v>
      </c>
      <c r="B254" s="39"/>
      <c r="C254" s="40"/>
      <c r="D254" s="40"/>
      <c r="E254" s="33" t="s">
        <v>468</v>
      </c>
      <c r="F254" s="40"/>
      <c r="G254" s="40"/>
      <c r="H254" s="40"/>
      <c r="I254" s="40"/>
      <c r="J254" s="41"/>
    </row>
    <row r="255" spans="1:16" x14ac:dyDescent="0.25">
      <c r="A255" s="31" t="s">
        <v>113</v>
      </c>
      <c r="B255" s="39"/>
      <c r="C255" s="40"/>
      <c r="D255" s="40"/>
      <c r="E255" s="46" t="s">
        <v>469</v>
      </c>
      <c r="F255" s="40"/>
      <c r="G255" s="40"/>
      <c r="H255" s="40"/>
      <c r="I255" s="40"/>
      <c r="J255" s="41"/>
    </row>
    <row r="256" spans="1:16" ht="75" x14ac:dyDescent="0.25">
      <c r="A256" s="31" t="s">
        <v>46</v>
      </c>
      <c r="B256" s="39"/>
      <c r="C256" s="40"/>
      <c r="D256" s="40"/>
      <c r="E256" s="33" t="s">
        <v>465</v>
      </c>
      <c r="F256" s="40"/>
      <c r="G256" s="40"/>
      <c r="H256" s="40"/>
      <c r="I256" s="40"/>
      <c r="J256" s="41"/>
    </row>
    <row r="257" spans="1:16" x14ac:dyDescent="0.25">
      <c r="A257" s="31" t="s">
        <v>38</v>
      </c>
      <c r="B257" s="31">
        <v>63</v>
      </c>
      <c r="C257" s="32" t="s">
        <v>470</v>
      </c>
      <c r="D257" s="31" t="s">
        <v>40</v>
      </c>
      <c r="E257" s="33" t="s">
        <v>471</v>
      </c>
      <c r="F257" s="34" t="s">
        <v>156</v>
      </c>
      <c r="G257" s="35">
        <v>11.398</v>
      </c>
      <c r="H257" s="36">
        <v>0</v>
      </c>
      <c r="I257" s="37">
        <f>ROUND(G257*H257,P4)</f>
        <v>0</v>
      </c>
      <c r="J257" s="34" t="s">
        <v>43</v>
      </c>
      <c r="O257" s="38">
        <f>I257*0.21</f>
        <v>0</v>
      </c>
      <c r="P257">
        <v>3</v>
      </c>
    </row>
    <row r="258" spans="1:16" ht="30" x14ac:dyDescent="0.25">
      <c r="A258" s="31" t="s">
        <v>44</v>
      </c>
      <c r="B258" s="39"/>
      <c r="C258" s="40"/>
      <c r="D258" s="40"/>
      <c r="E258" s="33" t="s">
        <v>472</v>
      </c>
      <c r="F258" s="40"/>
      <c r="G258" s="40"/>
      <c r="H258" s="40"/>
      <c r="I258" s="40"/>
      <c r="J258" s="41"/>
    </row>
    <row r="259" spans="1:16" x14ac:dyDescent="0.25">
      <c r="A259" s="31" t="s">
        <v>113</v>
      </c>
      <c r="B259" s="39"/>
      <c r="C259" s="40"/>
      <c r="D259" s="40"/>
      <c r="E259" s="46" t="s">
        <v>473</v>
      </c>
      <c r="F259" s="40"/>
      <c r="G259" s="40"/>
      <c r="H259" s="40"/>
      <c r="I259" s="40"/>
      <c r="J259" s="41"/>
    </row>
    <row r="260" spans="1:16" ht="75" x14ac:dyDescent="0.25">
      <c r="A260" s="31" t="s">
        <v>46</v>
      </c>
      <c r="B260" s="39"/>
      <c r="C260" s="40"/>
      <c r="D260" s="40"/>
      <c r="E260" s="33" t="s">
        <v>474</v>
      </c>
      <c r="F260" s="40"/>
      <c r="G260" s="40"/>
      <c r="H260" s="40"/>
      <c r="I260" s="40"/>
      <c r="J260" s="41"/>
    </row>
    <row r="261" spans="1:16" x14ac:dyDescent="0.25">
      <c r="A261" s="31" t="s">
        <v>38</v>
      </c>
      <c r="B261" s="31">
        <v>64</v>
      </c>
      <c r="C261" s="32" t="s">
        <v>475</v>
      </c>
      <c r="D261" s="31" t="s">
        <v>40</v>
      </c>
      <c r="E261" s="33" t="s">
        <v>476</v>
      </c>
      <c r="F261" s="34" t="s">
        <v>156</v>
      </c>
      <c r="G261" s="35">
        <v>35.200000000000003</v>
      </c>
      <c r="H261" s="36">
        <v>0</v>
      </c>
      <c r="I261" s="37">
        <f>ROUND(G261*H261,P4)</f>
        <v>0</v>
      </c>
      <c r="J261" s="34" t="s">
        <v>43</v>
      </c>
      <c r="O261" s="38">
        <f>I261*0.21</f>
        <v>0</v>
      </c>
      <c r="P261">
        <v>3</v>
      </c>
    </row>
    <row r="262" spans="1:16" ht="60" x14ac:dyDescent="0.25">
      <c r="A262" s="31" t="s">
        <v>44</v>
      </c>
      <c r="B262" s="39"/>
      <c r="C262" s="40"/>
      <c r="D262" s="40"/>
      <c r="E262" s="33" t="s">
        <v>477</v>
      </c>
      <c r="F262" s="40"/>
      <c r="G262" s="40"/>
      <c r="H262" s="40"/>
      <c r="I262" s="40"/>
      <c r="J262" s="41"/>
    </row>
    <row r="263" spans="1:16" x14ac:dyDescent="0.25">
      <c r="A263" s="31" t="s">
        <v>113</v>
      </c>
      <c r="B263" s="39"/>
      <c r="C263" s="40"/>
      <c r="D263" s="40"/>
      <c r="E263" s="46" t="s">
        <v>478</v>
      </c>
      <c r="F263" s="40"/>
      <c r="G263" s="40"/>
      <c r="H263" s="40"/>
      <c r="I263" s="40"/>
      <c r="J263" s="41"/>
    </row>
    <row r="264" spans="1:16" ht="105" x14ac:dyDescent="0.25">
      <c r="A264" s="31" t="s">
        <v>46</v>
      </c>
      <c r="B264" s="39"/>
      <c r="C264" s="40"/>
      <c r="D264" s="40"/>
      <c r="E264" s="33" t="s">
        <v>479</v>
      </c>
      <c r="F264" s="40"/>
      <c r="G264" s="40"/>
      <c r="H264" s="40"/>
      <c r="I264" s="40"/>
      <c r="J264" s="41"/>
    </row>
    <row r="265" spans="1:16" x14ac:dyDescent="0.25">
      <c r="A265" s="31" t="s">
        <v>38</v>
      </c>
      <c r="B265" s="31">
        <v>65</v>
      </c>
      <c r="C265" s="32" t="s">
        <v>480</v>
      </c>
      <c r="D265" s="31" t="s">
        <v>40</v>
      </c>
      <c r="E265" s="33" t="s">
        <v>481</v>
      </c>
      <c r="F265" s="34" t="s">
        <v>156</v>
      </c>
      <c r="G265" s="35">
        <v>407.36500000000001</v>
      </c>
      <c r="H265" s="36">
        <v>0</v>
      </c>
      <c r="I265" s="37">
        <f>ROUND(G265*H265,P4)</f>
        <v>0</v>
      </c>
      <c r="J265" s="34" t="s">
        <v>43</v>
      </c>
      <c r="O265" s="38">
        <f>I265*0.21</f>
        <v>0</v>
      </c>
      <c r="P265">
        <v>3</v>
      </c>
    </row>
    <row r="266" spans="1:16" x14ac:dyDescent="0.25">
      <c r="A266" s="31" t="s">
        <v>44</v>
      </c>
      <c r="B266" s="39"/>
      <c r="C266" s="40"/>
      <c r="D266" s="40"/>
      <c r="E266" s="33" t="s">
        <v>482</v>
      </c>
      <c r="F266" s="40"/>
      <c r="G266" s="40"/>
      <c r="H266" s="40"/>
      <c r="I266" s="40"/>
      <c r="J266" s="41"/>
    </row>
    <row r="267" spans="1:16" ht="165" x14ac:dyDescent="0.25">
      <c r="A267" s="31" t="s">
        <v>46</v>
      </c>
      <c r="B267" s="39"/>
      <c r="C267" s="40"/>
      <c r="D267" s="40"/>
      <c r="E267" s="33" t="s">
        <v>483</v>
      </c>
      <c r="F267" s="40"/>
      <c r="G267" s="40"/>
      <c r="H267" s="40"/>
      <c r="I267" s="40"/>
      <c r="J267" s="41"/>
    </row>
    <row r="268" spans="1:16" x14ac:dyDescent="0.25">
      <c r="A268" s="31" t="s">
        <v>38</v>
      </c>
      <c r="B268" s="31">
        <v>66</v>
      </c>
      <c r="C268" s="32" t="s">
        <v>484</v>
      </c>
      <c r="D268" s="31" t="s">
        <v>40</v>
      </c>
      <c r="E268" s="33" t="s">
        <v>485</v>
      </c>
      <c r="F268" s="34" t="s">
        <v>156</v>
      </c>
      <c r="G268" s="35">
        <v>76.599999999999994</v>
      </c>
      <c r="H268" s="36">
        <v>0</v>
      </c>
      <c r="I268" s="37">
        <f>ROUND(G268*H268,P4)</f>
        <v>0</v>
      </c>
      <c r="J268" s="34" t="s">
        <v>43</v>
      </c>
      <c r="O268" s="38">
        <f>I268*0.21</f>
        <v>0</v>
      </c>
      <c r="P268">
        <v>3</v>
      </c>
    </row>
    <row r="269" spans="1:16" x14ac:dyDescent="0.25">
      <c r="A269" s="31" t="s">
        <v>44</v>
      </c>
      <c r="B269" s="39"/>
      <c r="C269" s="40"/>
      <c r="D269" s="40"/>
      <c r="E269" s="33" t="s">
        <v>486</v>
      </c>
      <c r="F269" s="40"/>
      <c r="G269" s="40"/>
      <c r="H269" s="40"/>
      <c r="I269" s="40"/>
      <c r="J269" s="41"/>
    </row>
    <row r="270" spans="1:16" ht="165" x14ac:dyDescent="0.25">
      <c r="A270" s="31" t="s">
        <v>46</v>
      </c>
      <c r="B270" s="39"/>
      <c r="C270" s="40"/>
      <c r="D270" s="40"/>
      <c r="E270" s="33" t="s">
        <v>483</v>
      </c>
      <c r="F270" s="40"/>
      <c r="G270" s="40"/>
      <c r="H270" s="40"/>
      <c r="I270" s="40"/>
      <c r="J270" s="41"/>
    </row>
    <row r="271" spans="1:16" x14ac:dyDescent="0.25">
      <c r="A271" s="31" t="s">
        <v>38</v>
      </c>
      <c r="B271" s="31">
        <v>67</v>
      </c>
      <c r="C271" s="32" t="s">
        <v>487</v>
      </c>
      <c r="D271" s="31" t="s">
        <v>40</v>
      </c>
      <c r="E271" s="33" t="s">
        <v>488</v>
      </c>
      <c r="F271" s="34" t="s">
        <v>156</v>
      </c>
      <c r="G271" s="35">
        <v>340.125</v>
      </c>
      <c r="H271" s="36">
        <v>0</v>
      </c>
      <c r="I271" s="37">
        <f>ROUND(G271*H271,P4)</f>
        <v>0</v>
      </c>
      <c r="J271" s="34" t="s">
        <v>43</v>
      </c>
      <c r="O271" s="38">
        <f>I271*0.21</f>
        <v>0</v>
      </c>
      <c r="P271">
        <v>3</v>
      </c>
    </row>
    <row r="272" spans="1:16" x14ac:dyDescent="0.25">
      <c r="A272" s="31" t="s">
        <v>44</v>
      </c>
      <c r="B272" s="39"/>
      <c r="C272" s="40"/>
      <c r="D272" s="40"/>
      <c r="E272" s="33" t="s">
        <v>489</v>
      </c>
      <c r="F272" s="40"/>
      <c r="G272" s="40"/>
      <c r="H272" s="40"/>
      <c r="I272" s="40"/>
      <c r="J272" s="41"/>
    </row>
    <row r="273" spans="1:16" x14ac:dyDescent="0.25">
      <c r="A273" s="31" t="s">
        <v>113</v>
      </c>
      <c r="B273" s="39"/>
      <c r="C273" s="40"/>
      <c r="D273" s="40"/>
      <c r="E273" s="46" t="s">
        <v>490</v>
      </c>
      <c r="F273" s="40"/>
      <c r="G273" s="40"/>
      <c r="H273" s="40"/>
      <c r="I273" s="40"/>
      <c r="J273" s="41"/>
    </row>
    <row r="274" spans="1:16" ht="195" x14ac:dyDescent="0.25">
      <c r="A274" s="31" t="s">
        <v>46</v>
      </c>
      <c r="B274" s="39"/>
      <c r="C274" s="40"/>
      <c r="D274" s="40"/>
      <c r="E274" s="33" t="s">
        <v>491</v>
      </c>
      <c r="F274" s="40"/>
      <c r="G274" s="40"/>
      <c r="H274" s="40"/>
      <c r="I274" s="40"/>
      <c r="J274" s="41"/>
    </row>
    <row r="275" spans="1:16" x14ac:dyDescent="0.25">
      <c r="A275" s="31" t="s">
        <v>38</v>
      </c>
      <c r="B275" s="31">
        <v>68</v>
      </c>
      <c r="C275" s="32" t="s">
        <v>492</v>
      </c>
      <c r="D275" s="31" t="s">
        <v>40</v>
      </c>
      <c r="E275" s="33" t="s">
        <v>493</v>
      </c>
      <c r="F275" s="34" t="s">
        <v>156</v>
      </c>
      <c r="G275" s="35">
        <v>346.27300000000002</v>
      </c>
      <c r="H275" s="36">
        <v>0</v>
      </c>
      <c r="I275" s="37">
        <f>ROUND(G275*H275,P4)</f>
        <v>0</v>
      </c>
      <c r="J275" s="34" t="s">
        <v>43</v>
      </c>
      <c r="O275" s="38">
        <f>I275*0.21</f>
        <v>0</v>
      </c>
      <c r="P275">
        <v>3</v>
      </c>
    </row>
    <row r="276" spans="1:16" ht="30" x14ac:dyDescent="0.25">
      <c r="A276" s="31" t="s">
        <v>44</v>
      </c>
      <c r="B276" s="39"/>
      <c r="C276" s="40"/>
      <c r="D276" s="40"/>
      <c r="E276" s="33" t="s">
        <v>494</v>
      </c>
      <c r="F276" s="40"/>
      <c r="G276" s="40"/>
      <c r="H276" s="40"/>
      <c r="I276" s="40"/>
      <c r="J276" s="41"/>
    </row>
    <row r="277" spans="1:16" x14ac:dyDescent="0.25">
      <c r="A277" s="31" t="s">
        <v>113</v>
      </c>
      <c r="B277" s="39"/>
      <c r="C277" s="40"/>
      <c r="D277" s="40"/>
      <c r="E277" s="46" t="s">
        <v>495</v>
      </c>
      <c r="F277" s="40"/>
      <c r="G277" s="40"/>
      <c r="H277" s="40"/>
      <c r="I277" s="40"/>
      <c r="J277" s="41"/>
    </row>
    <row r="278" spans="1:16" ht="195" x14ac:dyDescent="0.25">
      <c r="A278" s="31" t="s">
        <v>46</v>
      </c>
      <c r="B278" s="39"/>
      <c r="C278" s="40"/>
      <c r="D278" s="40"/>
      <c r="E278" s="33" t="s">
        <v>491</v>
      </c>
      <c r="F278" s="40"/>
      <c r="G278" s="40"/>
      <c r="H278" s="40"/>
      <c r="I278" s="40"/>
      <c r="J278" s="41"/>
    </row>
    <row r="279" spans="1:16" x14ac:dyDescent="0.25">
      <c r="A279" s="31" t="s">
        <v>38</v>
      </c>
      <c r="B279" s="31">
        <v>69</v>
      </c>
      <c r="C279" s="32" t="s">
        <v>496</v>
      </c>
      <c r="D279" s="31" t="s">
        <v>40</v>
      </c>
      <c r="E279" s="33" t="s">
        <v>497</v>
      </c>
      <c r="F279" s="34" t="s">
        <v>156</v>
      </c>
      <c r="G279" s="35">
        <v>84.203000000000003</v>
      </c>
      <c r="H279" s="36">
        <v>0</v>
      </c>
      <c r="I279" s="37">
        <f>ROUND(G279*H279,P4)</f>
        <v>0</v>
      </c>
      <c r="J279" s="34" t="s">
        <v>43</v>
      </c>
      <c r="O279" s="38">
        <f>I279*0.21</f>
        <v>0</v>
      </c>
      <c r="P279">
        <v>3</v>
      </c>
    </row>
    <row r="280" spans="1:16" x14ac:dyDescent="0.25">
      <c r="A280" s="31" t="s">
        <v>44</v>
      </c>
      <c r="B280" s="39"/>
      <c r="C280" s="40"/>
      <c r="D280" s="40"/>
      <c r="E280" s="33" t="s">
        <v>498</v>
      </c>
      <c r="F280" s="40"/>
      <c r="G280" s="40"/>
      <c r="H280" s="40"/>
      <c r="I280" s="40"/>
      <c r="J280" s="41"/>
    </row>
    <row r="281" spans="1:16" ht="165" x14ac:dyDescent="0.25">
      <c r="A281" s="31" t="s">
        <v>46</v>
      </c>
      <c r="B281" s="39"/>
      <c r="C281" s="40"/>
      <c r="D281" s="40"/>
      <c r="E281" s="33" t="s">
        <v>483</v>
      </c>
      <c r="F281" s="40"/>
      <c r="G281" s="40"/>
      <c r="H281" s="40"/>
      <c r="I281" s="40"/>
      <c r="J281" s="41"/>
    </row>
    <row r="282" spans="1:16" x14ac:dyDescent="0.25">
      <c r="A282" s="31" t="s">
        <v>38</v>
      </c>
      <c r="B282" s="31">
        <v>70</v>
      </c>
      <c r="C282" s="32" t="s">
        <v>499</v>
      </c>
      <c r="D282" s="31" t="s">
        <v>40</v>
      </c>
      <c r="E282" s="33" t="s">
        <v>500</v>
      </c>
      <c r="F282" s="34" t="s">
        <v>156</v>
      </c>
      <c r="G282" s="35">
        <v>11.8</v>
      </c>
      <c r="H282" s="36">
        <v>0</v>
      </c>
      <c r="I282" s="37">
        <f>ROUND(G282*H282,P4)</f>
        <v>0</v>
      </c>
      <c r="J282" s="34" t="s">
        <v>43</v>
      </c>
      <c r="O282" s="38">
        <f>I282*0.21</f>
        <v>0</v>
      </c>
      <c r="P282">
        <v>3</v>
      </c>
    </row>
    <row r="283" spans="1:16" ht="30" x14ac:dyDescent="0.25">
      <c r="A283" s="31" t="s">
        <v>44</v>
      </c>
      <c r="B283" s="39"/>
      <c r="C283" s="40"/>
      <c r="D283" s="40"/>
      <c r="E283" s="33" t="s">
        <v>501</v>
      </c>
      <c r="F283" s="40"/>
      <c r="G283" s="40"/>
      <c r="H283" s="40"/>
      <c r="I283" s="40"/>
      <c r="J283" s="41"/>
    </row>
    <row r="284" spans="1:16" x14ac:dyDescent="0.25">
      <c r="A284" s="31" t="s">
        <v>113</v>
      </c>
      <c r="B284" s="39"/>
      <c r="C284" s="40"/>
      <c r="D284" s="40"/>
      <c r="E284" s="46" t="s">
        <v>502</v>
      </c>
      <c r="F284" s="40"/>
      <c r="G284" s="40"/>
      <c r="H284" s="40"/>
      <c r="I284" s="40"/>
      <c r="J284" s="41"/>
    </row>
    <row r="285" spans="1:16" ht="225" x14ac:dyDescent="0.25">
      <c r="A285" s="31" t="s">
        <v>46</v>
      </c>
      <c r="B285" s="39"/>
      <c r="C285" s="40"/>
      <c r="D285" s="40"/>
      <c r="E285" s="33" t="s">
        <v>503</v>
      </c>
      <c r="F285" s="40"/>
      <c r="G285" s="40"/>
      <c r="H285" s="40"/>
      <c r="I285" s="40"/>
      <c r="J285" s="41"/>
    </row>
    <row r="286" spans="1:16" x14ac:dyDescent="0.25">
      <c r="A286" s="25" t="s">
        <v>35</v>
      </c>
      <c r="B286" s="26"/>
      <c r="C286" s="27" t="s">
        <v>504</v>
      </c>
      <c r="D286" s="28"/>
      <c r="E286" s="25" t="s">
        <v>505</v>
      </c>
      <c r="F286" s="28"/>
      <c r="G286" s="28"/>
      <c r="H286" s="28"/>
      <c r="I286" s="29">
        <f>SUMIFS(I287:I318,A287:A318,"P")</f>
        <v>0</v>
      </c>
      <c r="J286" s="30"/>
    </row>
    <row r="287" spans="1:16" ht="30" x14ac:dyDescent="0.25">
      <c r="A287" s="31" t="s">
        <v>38</v>
      </c>
      <c r="B287" s="31">
        <v>71</v>
      </c>
      <c r="C287" s="32" t="s">
        <v>506</v>
      </c>
      <c r="D287" s="31" t="s">
        <v>40</v>
      </c>
      <c r="E287" s="33" t="s">
        <v>507</v>
      </c>
      <c r="F287" s="34" t="s">
        <v>156</v>
      </c>
      <c r="G287" s="35">
        <v>44.213999999999999</v>
      </c>
      <c r="H287" s="36">
        <v>0</v>
      </c>
      <c r="I287" s="37">
        <f>ROUND(G287*H287,P4)</f>
        <v>0</v>
      </c>
      <c r="J287" s="34" t="s">
        <v>43</v>
      </c>
      <c r="O287" s="38">
        <f>I287*0.21</f>
        <v>0</v>
      </c>
      <c r="P287">
        <v>3</v>
      </c>
    </row>
    <row r="288" spans="1:16" x14ac:dyDescent="0.25">
      <c r="A288" s="31" t="s">
        <v>44</v>
      </c>
      <c r="B288" s="39"/>
      <c r="C288" s="40"/>
      <c r="D288" s="40"/>
      <c r="E288" s="33" t="s">
        <v>508</v>
      </c>
      <c r="F288" s="40"/>
      <c r="G288" s="40"/>
      <c r="H288" s="40"/>
      <c r="I288" s="40"/>
      <c r="J288" s="41"/>
    </row>
    <row r="289" spans="1:16" x14ac:dyDescent="0.25">
      <c r="A289" s="31" t="s">
        <v>113</v>
      </c>
      <c r="B289" s="39"/>
      <c r="C289" s="40"/>
      <c r="D289" s="40"/>
      <c r="E289" s="46" t="s">
        <v>509</v>
      </c>
      <c r="F289" s="40"/>
      <c r="G289" s="40"/>
      <c r="H289" s="40"/>
      <c r="I289" s="40"/>
      <c r="J289" s="41"/>
    </row>
    <row r="290" spans="1:16" ht="270" x14ac:dyDescent="0.25">
      <c r="A290" s="31" t="s">
        <v>46</v>
      </c>
      <c r="B290" s="39"/>
      <c r="C290" s="40"/>
      <c r="D290" s="40"/>
      <c r="E290" s="33" t="s">
        <v>510</v>
      </c>
      <c r="F290" s="40"/>
      <c r="G290" s="40"/>
      <c r="H290" s="40"/>
      <c r="I290" s="40"/>
      <c r="J290" s="41"/>
    </row>
    <row r="291" spans="1:16" ht="30" x14ac:dyDescent="0.25">
      <c r="A291" s="31" t="s">
        <v>38</v>
      </c>
      <c r="B291" s="31">
        <v>72</v>
      </c>
      <c r="C291" s="32" t="s">
        <v>511</v>
      </c>
      <c r="D291" s="31" t="s">
        <v>40</v>
      </c>
      <c r="E291" s="33" t="s">
        <v>512</v>
      </c>
      <c r="F291" s="34" t="s">
        <v>156</v>
      </c>
      <c r="G291" s="35">
        <v>182.46299999999999</v>
      </c>
      <c r="H291" s="36">
        <v>0</v>
      </c>
      <c r="I291" s="37">
        <f>ROUND(G291*H291,P4)</f>
        <v>0</v>
      </c>
      <c r="J291" s="34" t="s">
        <v>43</v>
      </c>
      <c r="O291" s="38">
        <f>I291*0.21</f>
        <v>0</v>
      </c>
      <c r="P291">
        <v>3</v>
      </c>
    </row>
    <row r="292" spans="1:16" x14ac:dyDescent="0.25">
      <c r="A292" s="31" t="s">
        <v>44</v>
      </c>
      <c r="B292" s="39"/>
      <c r="C292" s="40"/>
      <c r="D292" s="40"/>
      <c r="E292" s="33" t="s">
        <v>513</v>
      </c>
      <c r="F292" s="40"/>
      <c r="G292" s="40"/>
      <c r="H292" s="40"/>
      <c r="I292" s="40"/>
      <c r="J292" s="41"/>
    </row>
    <row r="293" spans="1:16" x14ac:dyDescent="0.25">
      <c r="A293" s="31" t="s">
        <v>113</v>
      </c>
      <c r="B293" s="39"/>
      <c r="C293" s="40"/>
      <c r="D293" s="40"/>
      <c r="E293" s="46" t="s">
        <v>514</v>
      </c>
      <c r="F293" s="40"/>
      <c r="G293" s="40"/>
      <c r="H293" s="40"/>
      <c r="I293" s="40"/>
      <c r="J293" s="41"/>
    </row>
    <row r="294" spans="1:16" ht="270" x14ac:dyDescent="0.25">
      <c r="A294" s="31" t="s">
        <v>46</v>
      </c>
      <c r="B294" s="39"/>
      <c r="C294" s="40"/>
      <c r="D294" s="40"/>
      <c r="E294" s="33" t="s">
        <v>510</v>
      </c>
      <c r="F294" s="40"/>
      <c r="G294" s="40"/>
      <c r="H294" s="40"/>
      <c r="I294" s="40"/>
      <c r="J294" s="41"/>
    </row>
    <row r="295" spans="1:16" x14ac:dyDescent="0.25">
      <c r="A295" s="31" t="s">
        <v>38</v>
      </c>
      <c r="B295" s="31">
        <v>73</v>
      </c>
      <c r="C295" s="32" t="s">
        <v>515</v>
      </c>
      <c r="D295" s="31" t="s">
        <v>40</v>
      </c>
      <c r="E295" s="33" t="s">
        <v>516</v>
      </c>
      <c r="F295" s="34" t="s">
        <v>156</v>
      </c>
      <c r="G295" s="35">
        <v>76.438999999999993</v>
      </c>
      <c r="H295" s="36">
        <v>0</v>
      </c>
      <c r="I295" s="37">
        <f>ROUND(G295*H295,P4)</f>
        <v>0</v>
      </c>
      <c r="J295" s="34" t="s">
        <v>43</v>
      </c>
      <c r="O295" s="38">
        <f>I295*0.21</f>
        <v>0</v>
      </c>
      <c r="P295">
        <v>3</v>
      </c>
    </row>
    <row r="296" spans="1:16" x14ac:dyDescent="0.25">
      <c r="A296" s="31" t="s">
        <v>44</v>
      </c>
      <c r="B296" s="39"/>
      <c r="C296" s="40"/>
      <c r="D296" s="40"/>
      <c r="E296" s="33" t="s">
        <v>517</v>
      </c>
      <c r="F296" s="40"/>
      <c r="G296" s="40"/>
      <c r="H296" s="40"/>
      <c r="I296" s="40"/>
      <c r="J296" s="41"/>
    </row>
    <row r="297" spans="1:16" x14ac:dyDescent="0.25">
      <c r="A297" s="31" t="s">
        <v>113</v>
      </c>
      <c r="B297" s="39"/>
      <c r="C297" s="40"/>
      <c r="D297" s="40"/>
      <c r="E297" s="46" t="s">
        <v>518</v>
      </c>
      <c r="F297" s="40"/>
      <c r="G297" s="40"/>
      <c r="H297" s="40"/>
      <c r="I297" s="40"/>
      <c r="J297" s="41"/>
    </row>
    <row r="298" spans="1:16" ht="270" x14ac:dyDescent="0.25">
      <c r="A298" s="31" t="s">
        <v>46</v>
      </c>
      <c r="B298" s="39"/>
      <c r="C298" s="40"/>
      <c r="D298" s="40"/>
      <c r="E298" s="33" t="s">
        <v>519</v>
      </c>
      <c r="F298" s="40"/>
      <c r="G298" s="40"/>
      <c r="H298" s="40"/>
      <c r="I298" s="40"/>
      <c r="J298" s="41"/>
    </row>
    <row r="299" spans="1:16" x14ac:dyDescent="0.25">
      <c r="A299" s="31" t="s">
        <v>38</v>
      </c>
      <c r="B299" s="31">
        <v>74</v>
      </c>
      <c r="C299" s="32" t="s">
        <v>520</v>
      </c>
      <c r="D299" s="31" t="s">
        <v>40</v>
      </c>
      <c r="E299" s="33" t="s">
        <v>521</v>
      </c>
      <c r="F299" s="34" t="s">
        <v>156</v>
      </c>
      <c r="G299" s="35">
        <v>37.072000000000003</v>
      </c>
      <c r="H299" s="36">
        <v>0</v>
      </c>
      <c r="I299" s="37">
        <f>ROUND(G299*H299,P4)</f>
        <v>0</v>
      </c>
      <c r="J299" s="34" t="s">
        <v>43</v>
      </c>
      <c r="O299" s="38">
        <f>I299*0.21</f>
        <v>0</v>
      </c>
      <c r="P299">
        <v>3</v>
      </c>
    </row>
    <row r="300" spans="1:16" ht="30" x14ac:dyDescent="0.25">
      <c r="A300" s="31" t="s">
        <v>44</v>
      </c>
      <c r="B300" s="39"/>
      <c r="C300" s="40"/>
      <c r="D300" s="40"/>
      <c r="E300" s="33" t="s">
        <v>522</v>
      </c>
      <c r="F300" s="40"/>
      <c r="G300" s="40"/>
      <c r="H300" s="40"/>
      <c r="I300" s="40"/>
      <c r="J300" s="41"/>
    </row>
    <row r="301" spans="1:16" x14ac:dyDescent="0.25">
      <c r="A301" s="31" t="s">
        <v>113</v>
      </c>
      <c r="B301" s="39"/>
      <c r="C301" s="40"/>
      <c r="D301" s="40"/>
      <c r="E301" s="46" t="s">
        <v>523</v>
      </c>
      <c r="F301" s="40"/>
      <c r="G301" s="40"/>
      <c r="H301" s="40"/>
      <c r="I301" s="40"/>
      <c r="J301" s="41"/>
    </row>
    <row r="302" spans="1:16" ht="285" x14ac:dyDescent="0.25">
      <c r="A302" s="31" t="s">
        <v>46</v>
      </c>
      <c r="B302" s="39"/>
      <c r="C302" s="40"/>
      <c r="D302" s="40"/>
      <c r="E302" s="33" t="s">
        <v>524</v>
      </c>
      <c r="F302" s="40"/>
      <c r="G302" s="40"/>
      <c r="H302" s="40"/>
      <c r="I302" s="40"/>
      <c r="J302" s="41"/>
    </row>
    <row r="303" spans="1:16" x14ac:dyDescent="0.25">
      <c r="A303" s="31" t="s">
        <v>38</v>
      </c>
      <c r="B303" s="31">
        <v>75</v>
      </c>
      <c r="C303" s="32" t="s">
        <v>525</v>
      </c>
      <c r="D303" s="31" t="s">
        <v>40</v>
      </c>
      <c r="E303" s="33" t="s">
        <v>526</v>
      </c>
      <c r="F303" s="34" t="s">
        <v>156</v>
      </c>
      <c r="G303" s="35">
        <v>226.67699999999999</v>
      </c>
      <c r="H303" s="36">
        <v>0</v>
      </c>
      <c r="I303" s="37">
        <f>ROUND(G303*H303,P4)</f>
        <v>0</v>
      </c>
      <c r="J303" s="34" t="s">
        <v>43</v>
      </c>
      <c r="O303" s="38">
        <f>I303*0.21</f>
        <v>0</v>
      </c>
      <c r="P303">
        <v>3</v>
      </c>
    </row>
    <row r="304" spans="1:16" ht="30" x14ac:dyDescent="0.25">
      <c r="A304" s="31" t="s">
        <v>44</v>
      </c>
      <c r="B304" s="39"/>
      <c r="C304" s="40"/>
      <c r="D304" s="40"/>
      <c r="E304" s="33" t="s">
        <v>527</v>
      </c>
      <c r="F304" s="40"/>
      <c r="G304" s="40"/>
      <c r="H304" s="40"/>
      <c r="I304" s="40"/>
      <c r="J304" s="41"/>
    </row>
    <row r="305" spans="1:16" x14ac:dyDescent="0.25">
      <c r="A305" s="31" t="s">
        <v>113</v>
      </c>
      <c r="B305" s="39"/>
      <c r="C305" s="40"/>
      <c r="D305" s="40"/>
      <c r="E305" s="46" t="s">
        <v>528</v>
      </c>
      <c r="F305" s="40"/>
      <c r="G305" s="40"/>
      <c r="H305" s="40"/>
      <c r="I305" s="40"/>
      <c r="J305" s="41"/>
    </row>
    <row r="306" spans="1:16" ht="45" x14ac:dyDescent="0.25">
      <c r="A306" s="31" t="s">
        <v>46</v>
      </c>
      <c r="B306" s="39"/>
      <c r="C306" s="40"/>
      <c r="D306" s="40"/>
      <c r="E306" s="33" t="s">
        <v>529</v>
      </c>
      <c r="F306" s="40"/>
      <c r="G306" s="40"/>
      <c r="H306" s="40"/>
      <c r="I306" s="40"/>
      <c r="J306" s="41"/>
    </row>
    <row r="307" spans="1:16" x14ac:dyDescent="0.25">
      <c r="A307" s="31" t="s">
        <v>38</v>
      </c>
      <c r="B307" s="31">
        <v>76</v>
      </c>
      <c r="C307" s="32" t="s">
        <v>530</v>
      </c>
      <c r="D307" s="31" t="s">
        <v>40</v>
      </c>
      <c r="E307" s="33" t="s">
        <v>531</v>
      </c>
      <c r="F307" s="34" t="s">
        <v>156</v>
      </c>
      <c r="G307" s="35">
        <v>73.5</v>
      </c>
      <c r="H307" s="36">
        <v>0</v>
      </c>
      <c r="I307" s="37">
        <f>ROUND(G307*H307,P4)</f>
        <v>0</v>
      </c>
      <c r="J307" s="34" t="s">
        <v>43</v>
      </c>
      <c r="O307" s="38">
        <f>I307*0.21</f>
        <v>0</v>
      </c>
      <c r="P307">
        <v>3</v>
      </c>
    </row>
    <row r="308" spans="1:16" ht="60" x14ac:dyDescent="0.25">
      <c r="A308" s="31" t="s">
        <v>44</v>
      </c>
      <c r="B308" s="39"/>
      <c r="C308" s="40"/>
      <c r="D308" s="40"/>
      <c r="E308" s="33" t="s">
        <v>532</v>
      </c>
      <c r="F308" s="40"/>
      <c r="G308" s="40"/>
      <c r="H308" s="40"/>
      <c r="I308" s="40"/>
      <c r="J308" s="41"/>
    </row>
    <row r="309" spans="1:16" x14ac:dyDescent="0.25">
      <c r="A309" s="31" t="s">
        <v>113</v>
      </c>
      <c r="B309" s="39"/>
      <c r="C309" s="40"/>
      <c r="D309" s="40"/>
      <c r="E309" s="46" t="s">
        <v>533</v>
      </c>
      <c r="F309" s="40"/>
      <c r="G309" s="40"/>
      <c r="H309" s="40"/>
      <c r="I309" s="40"/>
      <c r="J309" s="41"/>
    </row>
    <row r="310" spans="1:16" ht="165" x14ac:dyDescent="0.25">
      <c r="A310" s="31" t="s">
        <v>46</v>
      </c>
      <c r="B310" s="39"/>
      <c r="C310" s="40"/>
      <c r="D310" s="40"/>
      <c r="E310" s="33" t="s">
        <v>534</v>
      </c>
      <c r="F310" s="40"/>
      <c r="G310" s="40"/>
      <c r="H310" s="40"/>
      <c r="I310" s="40"/>
      <c r="J310" s="41"/>
    </row>
    <row r="311" spans="1:16" x14ac:dyDescent="0.25">
      <c r="A311" s="31" t="s">
        <v>38</v>
      </c>
      <c r="B311" s="31">
        <v>77</v>
      </c>
      <c r="C311" s="32" t="s">
        <v>535</v>
      </c>
      <c r="D311" s="31" t="s">
        <v>40</v>
      </c>
      <c r="E311" s="33" t="s">
        <v>536</v>
      </c>
      <c r="F311" s="34" t="s">
        <v>156</v>
      </c>
      <c r="G311" s="35">
        <v>65.804000000000002</v>
      </c>
      <c r="H311" s="36">
        <v>0</v>
      </c>
      <c r="I311" s="37">
        <f>ROUND(G311*H311,P4)</f>
        <v>0</v>
      </c>
      <c r="J311" s="34" t="s">
        <v>43</v>
      </c>
      <c r="O311" s="38">
        <f>I311*0.21</f>
        <v>0</v>
      </c>
      <c r="P311">
        <v>3</v>
      </c>
    </row>
    <row r="312" spans="1:16" x14ac:dyDescent="0.25">
      <c r="A312" s="31" t="s">
        <v>44</v>
      </c>
      <c r="B312" s="39"/>
      <c r="C312" s="40"/>
      <c r="D312" s="40"/>
      <c r="E312" s="33" t="s">
        <v>537</v>
      </c>
      <c r="F312" s="40"/>
      <c r="G312" s="40"/>
      <c r="H312" s="40"/>
      <c r="I312" s="40"/>
      <c r="J312" s="41"/>
    </row>
    <row r="313" spans="1:16" x14ac:dyDescent="0.25">
      <c r="A313" s="31" t="s">
        <v>113</v>
      </c>
      <c r="B313" s="39"/>
      <c r="C313" s="40"/>
      <c r="D313" s="40"/>
      <c r="E313" s="46" t="s">
        <v>538</v>
      </c>
      <c r="F313" s="40"/>
      <c r="G313" s="40"/>
      <c r="H313" s="40"/>
      <c r="I313" s="40"/>
      <c r="J313" s="41"/>
    </row>
    <row r="314" spans="1:16" ht="120" x14ac:dyDescent="0.25">
      <c r="A314" s="31" t="s">
        <v>46</v>
      </c>
      <c r="B314" s="39"/>
      <c r="C314" s="40"/>
      <c r="D314" s="40"/>
      <c r="E314" s="33" t="s">
        <v>539</v>
      </c>
      <c r="F314" s="40"/>
      <c r="G314" s="40"/>
      <c r="H314" s="40"/>
      <c r="I314" s="40"/>
      <c r="J314" s="41"/>
    </row>
    <row r="315" spans="1:16" x14ac:dyDescent="0.25">
      <c r="A315" s="31" t="s">
        <v>38</v>
      </c>
      <c r="B315" s="31">
        <v>78</v>
      </c>
      <c r="C315" s="32" t="s">
        <v>540</v>
      </c>
      <c r="D315" s="31" t="s">
        <v>40</v>
      </c>
      <c r="E315" s="33" t="s">
        <v>541</v>
      </c>
      <c r="F315" s="34" t="s">
        <v>156</v>
      </c>
      <c r="G315" s="35">
        <v>103.125</v>
      </c>
      <c r="H315" s="36">
        <v>0</v>
      </c>
      <c r="I315" s="37">
        <f>ROUND(G315*H315,P4)</f>
        <v>0</v>
      </c>
      <c r="J315" s="34" t="s">
        <v>43</v>
      </c>
      <c r="O315" s="38">
        <f>I315*0.21</f>
        <v>0</v>
      </c>
      <c r="P315">
        <v>3</v>
      </c>
    </row>
    <row r="316" spans="1:16" x14ac:dyDescent="0.25">
      <c r="A316" s="31" t="s">
        <v>44</v>
      </c>
      <c r="B316" s="39"/>
      <c r="C316" s="40"/>
      <c r="D316" s="40"/>
      <c r="E316" s="33" t="s">
        <v>542</v>
      </c>
      <c r="F316" s="40"/>
      <c r="G316" s="40"/>
      <c r="H316" s="40"/>
      <c r="I316" s="40"/>
      <c r="J316" s="41"/>
    </row>
    <row r="317" spans="1:16" x14ac:dyDescent="0.25">
      <c r="A317" s="31" t="s">
        <v>113</v>
      </c>
      <c r="B317" s="39"/>
      <c r="C317" s="40"/>
      <c r="D317" s="40"/>
      <c r="E317" s="46" t="s">
        <v>543</v>
      </c>
      <c r="F317" s="40"/>
      <c r="G317" s="40"/>
      <c r="H317" s="40"/>
      <c r="I317" s="40"/>
      <c r="J317" s="41"/>
    </row>
    <row r="318" spans="1:16" ht="60" x14ac:dyDescent="0.25">
      <c r="A318" s="31" t="s">
        <v>46</v>
      </c>
      <c r="B318" s="39"/>
      <c r="C318" s="40"/>
      <c r="D318" s="40"/>
      <c r="E318" s="33" t="s">
        <v>544</v>
      </c>
      <c r="F318" s="40"/>
      <c r="G318" s="40"/>
      <c r="H318" s="40"/>
      <c r="I318" s="40"/>
      <c r="J318" s="41"/>
    </row>
    <row r="319" spans="1:16" x14ac:dyDescent="0.25">
      <c r="A319" s="25" t="s">
        <v>35</v>
      </c>
      <c r="B319" s="26"/>
      <c r="C319" s="27" t="s">
        <v>545</v>
      </c>
      <c r="D319" s="28"/>
      <c r="E319" s="25" t="s">
        <v>546</v>
      </c>
      <c r="F319" s="28"/>
      <c r="G319" s="28"/>
      <c r="H319" s="28"/>
      <c r="I319" s="29">
        <f>SUMIFS(I320:I327,A320:A327,"P")</f>
        <v>0</v>
      </c>
      <c r="J319" s="30"/>
    </row>
    <row r="320" spans="1:16" x14ac:dyDescent="0.25">
      <c r="A320" s="31" t="s">
        <v>38</v>
      </c>
      <c r="B320" s="31">
        <v>79</v>
      </c>
      <c r="C320" s="32" t="s">
        <v>547</v>
      </c>
      <c r="D320" s="31" t="s">
        <v>40</v>
      </c>
      <c r="E320" s="33" t="s">
        <v>548</v>
      </c>
      <c r="F320" s="34" t="s">
        <v>126</v>
      </c>
      <c r="G320" s="35">
        <v>7.5549999999999997</v>
      </c>
      <c r="H320" s="36">
        <v>0</v>
      </c>
      <c r="I320" s="37">
        <f>ROUND(G320*H320,P4)</f>
        <v>0</v>
      </c>
      <c r="J320" s="34" t="s">
        <v>43</v>
      </c>
      <c r="O320" s="38">
        <f>I320*0.21</f>
        <v>0</v>
      </c>
      <c r="P320">
        <v>3</v>
      </c>
    </row>
    <row r="321" spans="1:16" x14ac:dyDescent="0.25">
      <c r="A321" s="31" t="s">
        <v>44</v>
      </c>
      <c r="B321" s="39"/>
      <c r="C321" s="40"/>
      <c r="D321" s="40"/>
      <c r="E321" s="33" t="s">
        <v>549</v>
      </c>
      <c r="F321" s="40"/>
      <c r="G321" s="40"/>
      <c r="H321" s="40"/>
      <c r="I321" s="40"/>
      <c r="J321" s="41"/>
    </row>
    <row r="322" spans="1:16" x14ac:dyDescent="0.25">
      <c r="A322" s="31" t="s">
        <v>113</v>
      </c>
      <c r="B322" s="39"/>
      <c r="C322" s="40"/>
      <c r="D322" s="40"/>
      <c r="E322" s="46" t="s">
        <v>550</v>
      </c>
      <c r="F322" s="40"/>
      <c r="G322" s="40"/>
      <c r="H322" s="40"/>
      <c r="I322" s="40"/>
      <c r="J322" s="41"/>
    </row>
    <row r="323" spans="1:16" ht="330" x14ac:dyDescent="0.25">
      <c r="A323" s="31" t="s">
        <v>46</v>
      </c>
      <c r="B323" s="39"/>
      <c r="C323" s="40"/>
      <c r="D323" s="40"/>
      <c r="E323" s="33" t="s">
        <v>551</v>
      </c>
      <c r="F323" s="40"/>
      <c r="G323" s="40"/>
      <c r="H323" s="40"/>
      <c r="I323" s="40"/>
      <c r="J323" s="41"/>
    </row>
    <row r="324" spans="1:16" x14ac:dyDescent="0.25">
      <c r="A324" s="31" t="s">
        <v>38</v>
      </c>
      <c r="B324" s="31">
        <v>80</v>
      </c>
      <c r="C324" s="32" t="s">
        <v>552</v>
      </c>
      <c r="D324" s="31" t="s">
        <v>40</v>
      </c>
      <c r="E324" s="33" t="s">
        <v>553</v>
      </c>
      <c r="F324" s="34" t="s">
        <v>173</v>
      </c>
      <c r="G324" s="35">
        <v>1</v>
      </c>
      <c r="H324" s="36">
        <v>0</v>
      </c>
      <c r="I324" s="37">
        <f>ROUND(G324*H324,P4)</f>
        <v>0</v>
      </c>
      <c r="J324" s="34" t="s">
        <v>43</v>
      </c>
      <c r="O324" s="38">
        <f>I324*0.21</f>
        <v>0</v>
      </c>
      <c r="P324">
        <v>3</v>
      </c>
    </row>
    <row r="325" spans="1:16" ht="45" x14ac:dyDescent="0.25">
      <c r="A325" s="31" t="s">
        <v>44</v>
      </c>
      <c r="B325" s="39"/>
      <c r="C325" s="40"/>
      <c r="D325" s="40"/>
      <c r="E325" s="33" t="s">
        <v>554</v>
      </c>
      <c r="F325" s="40"/>
      <c r="G325" s="40"/>
      <c r="H325" s="40"/>
      <c r="I325" s="40"/>
      <c r="J325" s="41"/>
    </row>
    <row r="326" spans="1:16" x14ac:dyDescent="0.25">
      <c r="A326" s="31" t="s">
        <v>113</v>
      </c>
      <c r="B326" s="39"/>
      <c r="C326" s="40"/>
      <c r="D326" s="40"/>
      <c r="E326" s="46" t="s">
        <v>555</v>
      </c>
      <c r="F326" s="40"/>
      <c r="G326" s="40"/>
      <c r="H326" s="40"/>
      <c r="I326" s="40"/>
      <c r="J326" s="41"/>
    </row>
    <row r="327" spans="1:16" ht="90" x14ac:dyDescent="0.25">
      <c r="A327" s="31" t="s">
        <v>46</v>
      </c>
      <c r="B327" s="39"/>
      <c r="C327" s="40"/>
      <c r="D327" s="40"/>
      <c r="E327" s="33" t="s">
        <v>556</v>
      </c>
      <c r="F327" s="40"/>
      <c r="G327" s="40"/>
      <c r="H327" s="40"/>
      <c r="I327" s="40"/>
      <c r="J327" s="41"/>
    </row>
    <row r="328" spans="1:16" x14ac:dyDescent="0.25">
      <c r="A328" s="25" t="s">
        <v>35</v>
      </c>
      <c r="B328" s="26"/>
      <c r="C328" s="27" t="s">
        <v>130</v>
      </c>
      <c r="D328" s="28"/>
      <c r="E328" s="25" t="s">
        <v>131</v>
      </c>
      <c r="F328" s="28"/>
      <c r="G328" s="28"/>
      <c r="H328" s="28"/>
      <c r="I328" s="29">
        <f>SUMIFS(I329:I403,A329:A403,"P")</f>
        <v>0</v>
      </c>
      <c r="J328" s="30"/>
    </row>
    <row r="329" spans="1:16" x14ac:dyDescent="0.25">
      <c r="A329" s="31" t="s">
        <v>38</v>
      </c>
      <c r="B329" s="31">
        <v>81</v>
      </c>
      <c r="C329" s="32" t="s">
        <v>557</v>
      </c>
      <c r="D329" s="31" t="s">
        <v>40</v>
      </c>
      <c r="E329" s="33" t="s">
        <v>558</v>
      </c>
      <c r="F329" s="34" t="s">
        <v>126</v>
      </c>
      <c r="G329" s="35">
        <v>39.6</v>
      </c>
      <c r="H329" s="36">
        <v>0</v>
      </c>
      <c r="I329" s="37">
        <f>ROUND(G329*H329,P4)</f>
        <v>0</v>
      </c>
      <c r="J329" s="34" t="s">
        <v>43</v>
      </c>
      <c r="O329" s="38">
        <f>I329*0.21</f>
        <v>0</v>
      </c>
      <c r="P329">
        <v>3</v>
      </c>
    </row>
    <row r="330" spans="1:16" ht="30" x14ac:dyDescent="0.25">
      <c r="A330" s="31" t="s">
        <v>44</v>
      </c>
      <c r="B330" s="39"/>
      <c r="C330" s="40"/>
      <c r="D330" s="40"/>
      <c r="E330" s="33" t="s">
        <v>559</v>
      </c>
      <c r="F330" s="40"/>
      <c r="G330" s="40"/>
      <c r="H330" s="40"/>
      <c r="I330" s="40"/>
      <c r="J330" s="41"/>
    </row>
    <row r="331" spans="1:16" x14ac:dyDescent="0.25">
      <c r="A331" s="31" t="s">
        <v>113</v>
      </c>
      <c r="B331" s="39"/>
      <c r="C331" s="40"/>
      <c r="D331" s="40"/>
      <c r="E331" s="46" t="s">
        <v>560</v>
      </c>
      <c r="F331" s="40"/>
      <c r="G331" s="40"/>
      <c r="H331" s="40"/>
      <c r="I331" s="40"/>
      <c r="J331" s="41"/>
    </row>
    <row r="332" spans="1:16" ht="75" x14ac:dyDescent="0.25">
      <c r="A332" s="31" t="s">
        <v>46</v>
      </c>
      <c r="B332" s="39"/>
      <c r="C332" s="40"/>
      <c r="D332" s="40"/>
      <c r="E332" s="33" t="s">
        <v>561</v>
      </c>
      <c r="F332" s="40"/>
      <c r="G332" s="40"/>
      <c r="H332" s="40"/>
      <c r="I332" s="40"/>
      <c r="J332" s="41"/>
    </row>
    <row r="333" spans="1:16" x14ac:dyDescent="0.25">
      <c r="A333" s="31" t="s">
        <v>38</v>
      </c>
      <c r="B333" s="31">
        <v>82</v>
      </c>
      <c r="C333" s="32" t="s">
        <v>562</v>
      </c>
      <c r="D333" s="31" t="s">
        <v>40</v>
      </c>
      <c r="E333" s="33" t="s">
        <v>563</v>
      </c>
      <c r="F333" s="34" t="s">
        <v>173</v>
      </c>
      <c r="G333" s="35">
        <v>4</v>
      </c>
      <c r="H333" s="36">
        <v>0</v>
      </c>
      <c r="I333" s="37">
        <f>ROUND(G333*H333,P4)</f>
        <v>0</v>
      </c>
      <c r="J333" s="34" t="s">
        <v>43</v>
      </c>
      <c r="O333" s="38">
        <f>I333*0.21</f>
        <v>0</v>
      </c>
      <c r="P333">
        <v>3</v>
      </c>
    </row>
    <row r="334" spans="1:16" x14ac:dyDescent="0.25">
      <c r="A334" s="31" t="s">
        <v>44</v>
      </c>
      <c r="B334" s="39"/>
      <c r="C334" s="40"/>
      <c r="D334" s="40"/>
      <c r="E334" s="42" t="s">
        <v>40</v>
      </c>
      <c r="F334" s="40"/>
      <c r="G334" s="40"/>
      <c r="H334" s="40"/>
      <c r="I334" s="40"/>
      <c r="J334" s="41"/>
    </row>
    <row r="335" spans="1:16" x14ac:dyDescent="0.25">
      <c r="A335" s="31" t="s">
        <v>113</v>
      </c>
      <c r="B335" s="39"/>
      <c r="C335" s="40"/>
      <c r="D335" s="40"/>
      <c r="E335" s="46" t="s">
        <v>564</v>
      </c>
      <c r="F335" s="40"/>
      <c r="G335" s="40"/>
      <c r="H335" s="40"/>
      <c r="I335" s="40"/>
      <c r="J335" s="41"/>
    </row>
    <row r="336" spans="1:16" ht="45" x14ac:dyDescent="0.25">
      <c r="A336" s="31" t="s">
        <v>46</v>
      </c>
      <c r="B336" s="39"/>
      <c r="C336" s="40"/>
      <c r="D336" s="40"/>
      <c r="E336" s="33" t="s">
        <v>565</v>
      </c>
      <c r="F336" s="40"/>
      <c r="G336" s="40"/>
      <c r="H336" s="40"/>
      <c r="I336" s="40"/>
      <c r="J336" s="41"/>
    </row>
    <row r="337" spans="1:16" x14ac:dyDescent="0.25">
      <c r="A337" s="31" t="s">
        <v>38</v>
      </c>
      <c r="B337" s="31">
        <v>83</v>
      </c>
      <c r="C337" s="32" t="s">
        <v>566</v>
      </c>
      <c r="D337" s="31" t="s">
        <v>40</v>
      </c>
      <c r="E337" s="33" t="s">
        <v>567</v>
      </c>
      <c r="F337" s="34" t="s">
        <v>173</v>
      </c>
      <c r="G337" s="35">
        <v>2</v>
      </c>
      <c r="H337" s="36">
        <v>0</v>
      </c>
      <c r="I337" s="37">
        <f>ROUND(G337*H337,P4)</f>
        <v>0</v>
      </c>
      <c r="J337" s="34" t="s">
        <v>43</v>
      </c>
      <c r="O337" s="38">
        <f>I337*0.21</f>
        <v>0</v>
      </c>
      <c r="P337">
        <v>3</v>
      </c>
    </row>
    <row r="338" spans="1:16" x14ac:dyDescent="0.25">
      <c r="A338" s="31" t="s">
        <v>44</v>
      </c>
      <c r="B338" s="39"/>
      <c r="C338" s="40"/>
      <c r="D338" s="40"/>
      <c r="E338" s="33" t="s">
        <v>568</v>
      </c>
      <c r="F338" s="40"/>
      <c r="G338" s="40"/>
      <c r="H338" s="40"/>
      <c r="I338" s="40"/>
      <c r="J338" s="41"/>
    </row>
    <row r="339" spans="1:16" ht="30" x14ac:dyDescent="0.25">
      <c r="A339" s="31" t="s">
        <v>46</v>
      </c>
      <c r="B339" s="39"/>
      <c r="C339" s="40"/>
      <c r="D339" s="40"/>
      <c r="E339" s="33" t="s">
        <v>569</v>
      </c>
      <c r="F339" s="40"/>
      <c r="G339" s="40"/>
      <c r="H339" s="40"/>
      <c r="I339" s="40"/>
      <c r="J339" s="41"/>
    </row>
    <row r="340" spans="1:16" ht="30" x14ac:dyDescent="0.25">
      <c r="A340" s="31" t="s">
        <v>38</v>
      </c>
      <c r="B340" s="31">
        <v>84</v>
      </c>
      <c r="C340" s="32" t="s">
        <v>570</v>
      </c>
      <c r="D340" s="31" t="s">
        <v>40</v>
      </c>
      <c r="E340" s="33" t="s">
        <v>571</v>
      </c>
      <c r="F340" s="34" t="s">
        <v>173</v>
      </c>
      <c r="G340" s="35">
        <v>6</v>
      </c>
      <c r="H340" s="36">
        <v>0</v>
      </c>
      <c r="I340" s="37">
        <f>ROUND(G340*H340,P4)</f>
        <v>0</v>
      </c>
      <c r="J340" s="34" t="s">
        <v>43</v>
      </c>
      <c r="O340" s="38">
        <f>I340*0.21</f>
        <v>0</v>
      </c>
      <c r="P340">
        <v>3</v>
      </c>
    </row>
    <row r="341" spans="1:16" ht="30" x14ac:dyDescent="0.25">
      <c r="A341" s="31" t="s">
        <v>44</v>
      </c>
      <c r="B341" s="39"/>
      <c r="C341" s="40"/>
      <c r="D341" s="40"/>
      <c r="E341" s="33" t="s">
        <v>572</v>
      </c>
      <c r="F341" s="40"/>
      <c r="G341" s="40"/>
      <c r="H341" s="40"/>
      <c r="I341" s="40"/>
      <c r="J341" s="41"/>
    </row>
    <row r="342" spans="1:16" ht="30" x14ac:dyDescent="0.25">
      <c r="A342" s="31" t="s">
        <v>46</v>
      </c>
      <c r="B342" s="39"/>
      <c r="C342" s="40"/>
      <c r="D342" s="40"/>
      <c r="E342" s="33" t="s">
        <v>573</v>
      </c>
      <c r="F342" s="40"/>
      <c r="G342" s="40"/>
      <c r="H342" s="40"/>
      <c r="I342" s="40"/>
      <c r="J342" s="41"/>
    </row>
    <row r="343" spans="1:16" ht="30" x14ac:dyDescent="0.25">
      <c r="A343" s="31" t="s">
        <v>38</v>
      </c>
      <c r="B343" s="31">
        <v>85</v>
      </c>
      <c r="C343" s="32" t="s">
        <v>574</v>
      </c>
      <c r="D343" s="31" t="s">
        <v>40</v>
      </c>
      <c r="E343" s="33" t="s">
        <v>575</v>
      </c>
      <c r="F343" s="34" t="s">
        <v>126</v>
      </c>
      <c r="G343" s="35">
        <v>41</v>
      </c>
      <c r="H343" s="36">
        <v>0</v>
      </c>
      <c r="I343" s="37">
        <f>ROUND(G343*H343,P4)</f>
        <v>0</v>
      </c>
      <c r="J343" s="34" t="s">
        <v>43</v>
      </c>
      <c r="O343" s="38">
        <f>I343*0.21</f>
        <v>0</v>
      </c>
      <c r="P343">
        <v>3</v>
      </c>
    </row>
    <row r="344" spans="1:16" x14ac:dyDescent="0.25">
      <c r="A344" s="31" t="s">
        <v>44</v>
      </c>
      <c r="B344" s="39"/>
      <c r="C344" s="40"/>
      <c r="D344" s="40"/>
      <c r="E344" s="33" t="s">
        <v>576</v>
      </c>
      <c r="F344" s="40"/>
      <c r="G344" s="40"/>
      <c r="H344" s="40"/>
      <c r="I344" s="40"/>
      <c r="J344" s="41"/>
    </row>
    <row r="345" spans="1:16" x14ac:dyDescent="0.25">
      <c r="A345" s="31" t="s">
        <v>113</v>
      </c>
      <c r="B345" s="39"/>
      <c r="C345" s="40"/>
      <c r="D345" s="40"/>
      <c r="E345" s="46" t="s">
        <v>577</v>
      </c>
      <c r="F345" s="40"/>
      <c r="G345" s="40"/>
      <c r="H345" s="40"/>
      <c r="I345" s="40"/>
      <c r="J345" s="41"/>
    </row>
    <row r="346" spans="1:16" ht="60" x14ac:dyDescent="0.25">
      <c r="A346" s="31" t="s">
        <v>46</v>
      </c>
      <c r="B346" s="39"/>
      <c r="C346" s="40"/>
      <c r="D346" s="40"/>
      <c r="E346" s="33" t="s">
        <v>578</v>
      </c>
      <c r="F346" s="40"/>
      <c r="G346" s="40"/>
      <c r="H346" s="40"/>
      <c r="I346" s="40"/>
      <c r="J346" s="41"/>
    </row>
    <row r="347" spans="1:16" ht="30" x14ac:dyDescent="0.25">
      <c r="A347" s="31" t="s">
        <v>38</v>
      </c>
      <c r="B347" s="31">
        <v>86</v>
      </c>
      <c r="C347" s="32" t="s">
        <v>579</v>
      </c>
      <c r="D347" s="31" t="s">
        <v>40</v>
      </c>
      <c r="E347" s="33" t="s">
        <v>580</v>
      </c>
      <c r="F347" s="34" t="s">
        <v>126</v>
      </c>
      <c r="G347" s="35">
        <v>8</v>
      </c>
      <c r="H347" s="36">
        <v>0</v>
      </c>
      <c r="I347" s="37">
        <f>ROUND(G347*H347,P4)</f>
        <v>0</v>
      </c>
      <c r="J347" s="34" t="s">
        <v>43</v>
      </c>
      <c r="O347" s="38">
        <f>I347*0.21</f>
        <v>0</v>
      </c>
      <c r="P347">
        <v>3</v>
      </c>
    </row>
    <row r="348" spans="1:16" ht="30" x14ac:dyDescent="0.25">
      <c r="A348" s="31" t="s">
        <v>44</v>
      </c>
      <c r="B348" s="39"/>
      <c r="C348" s="40"/>
      <c r="D348" s="40"/>
      <c r="E348" s="33" t="s">
        <v>581</v>
      </c>
      <c r="F348" s="40"/>
      <c r="G348" s="40"/>
      <c r="H348" s="40"/>
      <c r="I348" s="40"/>
      <c r="J348" s="41"/>
    </row>
    <row r="349" spans="1:16" x14ac:dyDescent="0.25">
      <c r="A349" s="31" t="s">
        <v>113</v>
      </c>
      <c r="B349" s="39"/>
      <c r="C349" s="40"/>
      <c r="D349" s="40"/>
      <c r="E349" s="46" t="s">
        <v>582</v>
      </c>
      <c r="F349" s="40"/>
      <c r="G349" s="40"/>
      <c r="H349" s="40"/>
      <c r="I349" s="40"/>
      <c r="J349" s="41"/>
    </row>
    <row r="350" spans="1:16" ht="60" x14ac:dyDescent="0.25">
      <c r="A350" s="31" t="s">
        <v>46</v>
      </c>
      <c r="B350" s="39"/>
      <c r="C350" s="40"/>
      <c r="D350" s="40"/>
      <c r="E350" s="33" t="s">
        <v>578</v>
      </c>
      <c r="F350" s="40"/>
      <c r="G350" s="40"/>
      <c r="H350" s="40"/>
      <c r="I350" s="40"/>
      <c r="J350" s="41"/>
    </row>
    <row r="351" spans="1:16" x14ac:dyDescent="0.25">
      <c r="A351" s="31" t="s">
        <v>38</v>
      </c>
      <c r="B351" s="31">
        <v>87</v>
      </c>
      <c r="C351" s="32" t="s">
        <v>583</v>
      </c>
      <c r="D351" s="31" t="s">
        <v>40</v>
      </c>
      <c r="E351" s="33" t="s">
        <v>584</v>
      </c>
      <c r="F351" s="34" t="s">
        <v>126</v>
      </c>
      <c r="G351" s="35">
        <v>15.3</v>
      </c>
      <c r="H351" s="36">
        <v>0</v>
      </c>
      <c r="I351" s="37">
        <f>ROUND(G351*H351,P4)</f>
        <v>0</v>
      </c>
      <c r="J351" s="34" t="s">
        <v>43</v>
      </c>
      <c r="O351" s="38">
        <f>I351*0.21</f>
        <v>0</v>
      </c>
      <c r="P351">
        <v>3</v>
      </c>
    </row>
    <row r="352" spans="1:16" x14ac:dyDescent="0.25">
      <c r="A352" s="31" t="s">
        <v>44</v>
      </c>
      <c r="B352" s="39"/>
      <c r="C352" s="40"/>
      <c r="D352" s="40"/>
      <c r="E352" s="33" t="s">
        <v>585</v>
      </c>
      <c r="F352" s="40"/>
      <c r="G352" s="40"/>
      <c r="H352" s="40"/>
      <c r="I352" s="40"/>
      <c r="J352" s="41"/>
    </row>
    <row r="353" spans="1:16" ht="30" x14ac:dyDescent="0.25">
      <c r="A353" s="31" t="s">
        <v>46</v>
      </c>
      <c r="B353" s="39"/>
      <c r="C353" s="40"/>
      <c r="D353" s="40"/>
      <c r="E353" s="33" t="s">
        <v>586</v>
      </c>
      <c r="F353" s="40"/>
      <c r="G353" s="40"/>
      <c r="H353" s="40"/>
      <c r="I353" s="40"/>
      <c r="J353" s="41"/>
    </row>
    <row r="354" spans="1:16" x14ac:dyDescent="0.25">
      <c r="A354" s="31" t="s">
        <v>38</v>
      </c>
      <c r="B354" s="31">
        <v>88</v>
      </c>
      <c r="C354" s="32" t="s">
        <v>587</v>
      </c>
      <c r="D354" s="31" t="s">
        <v>40</v>
      </c>
      <c r="E354" s="33" t="s">
        <v>588</v>
      </c>
      <c r="F354" s="34" t="s">
        <v>126</v>
      </c>
      <c r="G354" s="35">
        <v>10.8</v>
      </c>
      <c r="H354" s="36">
        <v>0</v>
      </c>
      <c r="I354" s="37">
        <f>ROUND(G354*H354,P4)</f>
        <v>0</v>
      </c>
      <c r="J354" s="34" t="s">
        <v>43</v>
      </c>
      <c r="O354" s="38">
        <f>I354*0.21</f>
        <v>0</v>
      </c>
      <c r="P354">
        <v>3</v>
      </c>
    </row>
    <row r="355" spans="1:16" x14ac:dyDescent="0.25">
      <c r="A355" s="31" t="s">
        <v>44</v>
      </c>
      <c r="B355" s="39"/>
      <c r="C355" s="40"/>
      <c r="D355" s="40"/>
      <c r="E355" s="33" t="s">
        <v>589</v>
      </c>
      <c r="F355" s="40"/>
      <c r="G355" s="40"/>
      <c r="H355" s="40"/>
      <c r="I355" s="40"/>
      <c r="J355" s="41"/>
    </row>
    <row r="356" spans="1:16" x14ac:dyDescent="0.25">
      <c r="A356" s="31" t="s">
        <v>113</v>
      </c>
      <c r="B356" s="39"/>
      <c r="C356" s="40"/>
      <c r="D356" s="40"/>
      <c r="E356" s="46" t="s">
        <v>590</v>
      </c>
      <c r="F356" s="40"/>
      <c r="G356" s="40"/>
      <c r="H356" s="40"/>
      <c r="I356" s="40"/>
      <c r="J356" s="41"/>
    </row>
    <row r="357" spans="1:16" ht="30" x14ac:dyDescent="0.25">
      <c r="A357" s="31" t="s">
        <v>46</v>
      </c>
      <c r="B357" s="39"/>
      <c r="C357" s="40"/>
      <c r="D357" s="40"/>
      <c r="E357" s="33" t="s">
        <v>586</v>
      </c>
      <c r="F357" s="40"/>
      <c r="G357" s="40"/>
      <c r="H357" s="40"/>
      <c r="I357" s="40"/>
      <c r="J357" s="41"/>
    </row>
    <row r="358" spans="1:16" x14ac:dyDescent="0.25">
      <c r="A358" s="31" t="s">
        <v>38</v>
      </c>
      <c r="B358" s="31">
        <v>89</v>
      </c>
      <c r="C358" s="32" t="s">
        <v>591</v>
      </c>
      <c r="D358" s="31" t="s">
        <v>65</v>
      </c>
      <c r="E358" s="33" t="s">
        <v>592</v>
      </c>
      <c r="F358" s="34" t="s">
        <v>156</v>
      </c>
      <c r="G358" s="35">
        <v>2.2240000000000002</v>
      </c>
      <c r="H358" s="36">
        <v>0</v>
      </c>
      <c r="I358" s="37">
        <f>ROUND(G358*H358,P4)</f>
        <v>0</v>
      </c>
      <c r="J358" s="34" t="s">
        <v>43</v>
      </c>
      <c r="O358" s="38">
        <f>I358*0.21</f>
        <v>0</v>
      </c>
      <c r="P358">
        <v>3</v>
      </c>
    </row>
    <row r="359" spans="1:16" x14ac:dyDescent="0.25">
      <c r="A359" s="31" t="s">
        <v>44</v>
      </c>
      <c r="B359" s="39"/>
      <c r="C359" s="40"/>
      <c r="D359" s="40"/>
      <c r="E359" s="33" t="s">
        <v>593</v>
      </c>
      <c r="F359" s="40"/>
      <c r="G359" s="40"/>
      <c r="H359" s="40"/>
      <c r="I359" s="40"/>
      <c r="J359" s="41"/>
    </row>
    <row r="360" spans="1:16" x14ac:dyDescent="0.25">
      <c r="A360" s="31" t="s">
        <v>113</v>
      </c>
      <c r="B360" s="39"/>
      <c r="C360" s="40"/>
      <c r="D360" s="40"/>
      <c r="E360" s="46" t="s">
        <v>594</v>
      </c>
      <c r="F360" s="40"/>
      <c r="G360" s="40"/>
      <c r="H360" s="40"/>
      <c r="I360" s="40"/>
      <c r="J360" s="41"/>
    </row>
    <row r="361" spans="1:16" ht="30" x14ac:dyDescent="0.25">
      <c r="A361" s="31" t="s">
        <v>46</v>
      </c>
      <c r="B361" s="39"/>
      <c r="C361" s="40"/>
      <c r="D361" s="40"/>
      <c r="E361" s="33" t="s">
        <v>595</v>
      </c>
      <c r="F361" s="40"/>
      <c r="G361" s="40"/>
      <c r="H361" s="40"/>
      <c r="I361" s="40"/>
      <c r="J361" s="41"/>
    </row>
    <row r="362" spans="1:16" x14ac:dyDescent="0.25">
      <c r="A362" s="31" t="s">
        <v>38</v>
      </c>
      <c r="B362" s="31">
        <v>90</v>
      </c>
      <c r="C362" s="32" t="s">
        <v>591</v>
      </c>
      <c r="D362" s="31" t="s">
        <v>69</v>
      </c>
      <c r="E362" s="33" t="s">
        <v>592</v>
      </c>
      <c r="F362" s="34" t="s">
        <v>156</v>
      </c>
      <c r="G362" s="35">
        <v>16.975000000000001</v>
      </c>
      <c r="H362" s="36">
        <v>0</v>
      </c>
      <c r="I362" s="37">
        <f>ROUND(G362*H362,P4)</f>
        <v>0</v>
      </c>
      <c r="J362" s="34" t="s">
        <v>43</v>
      </c>
      <c r="O362" s="38">
        <f>I362*0.21</f>
        <v>0</v>
      </c>
      <c r="P362">
        <v>3</v>
      </c>
    </row>
    <row r="363" spans="1:16" x14ac:dyDescent="0.25">
      <c r="A363" s="31" t="s">
        <v>44</v>
      </c>
      <c r="B363" s="39"/>
      <c r="C363" s="40"/>
      <c r="D363" s="40"/>
      <c r="E363" s="33" t="s">
        <v>596</v>
      </c>
      <c r="F363" s="40"/>
      <c r="G363" s="40"/>
      <c r="H363" s="40"/>
      <c r="I363" s="40"/>
      <c r="J363" s="41"/>
    </row>
    <row r="364" spans="1:16" x14ac:dyDescent="0.25">
      <c r="A364" s="31" t="s">
        <v>113</v>
      </c>
      <c r="B364" s="39"/>
      <c r="C364" s="40"/>
      <c r="D364" s="40"/>
      <c r="E364" s="46" t="s">
        <v>597</v>
      </c>
      <c r="F364" s="40"/>
      <c r="G364" s="40"/>
      <c r="H364" s="40"/>
      <c r="I364" s="40"/>
      <c r="J364" s="41"/>
    </row>
    <row r="365" spans="1:16" ht="30" x14ac:dyDescent="0.25">
      <c r="A365" s="31" t="s">
        <v>46</v>
      </c>
      <c r="B365" s="39"/>
      <c r="C365" s="40"/>
      <c r="D365" s="40"/>
      <c r="E365" s="33" t="s">
        <v>595</v>
      </c>
      <c r="F365" s="40"/>
      <c r="G365" s="40"/>
      <c r="H365" s="40"/>
      <c r="I365" s="40"/>
      <c r="J365" s="41"/>
    </row>
    <row r="366" spans="1:16" x14ac:dyDescent="0.25">
      <c r="A366" s="31" t="s">
        <v>38</v>
      </c>
      <c r="B366" s="31">
        <v>91</v>
      </c>
      <c r="C366" s="32" t="s">
        <v>598</v>
      </c>
      <c r="D366" s="31" t="s">
        <v>40</v>
      </c>
      <c r="E366" s="33" t="s">
        <v>599</v>
      </c>
      <c r="F366" s="34" t="s">
        <v>126</v>
      </c>
      <c r="G366" s="35">
        <v>10.8</v>
      </c>
      <c r="H366" s="36">
        <v>0</v>
      </c>
      <c r="I366" s="37">
        <f>ROUND(G366*H366,P4)</f>
        <v>0</v>
      </c>
      <c r="J366" s="34" t="s">
        <v>43</v>
      </c>
      <c r="O366" s="38">
        <f>I366*0.21</f>
        <v>0</v>
      </c>
      <c r="P366">
        <v>3</v>
      </c>
    </row>
    <row r="367" spans="1:16" x14ac:dyDescent="0.25">
      <c r="A367" s="31" t="s">
        <v>44</v>
      </c>
      <c r="B367" s="39"/>
      <c r="C367" s="40"/>
      <c r="D367" s="40"/>
      <c r="E367" s="33" t="s">
        <v>600</v>
      </c>
      <c r="F367" s="40"/>
      <c r="G367" s="40"/>
      <c r="H367" s="40"/>
      <c r="I367" s="40"/>
      <c r="J367" s="41"/>
    </row>
    <row r="368" spans="1:16" x14ac:dyDescent="0.25">
      <c r="A368" s="31" t="s">
        <v>113</v>
      </c>
      <c r="B368" s="39"/>
      <c r="C368" s="40"/>
      <c r="D368" s="40"/>
      <c r="E368" s="46" t="s">
        <v>590</v>
      </c>
      <c r="F368" s="40"/>
      <c r="G368" s="40"/>
      <c r="H368" s="40"/>
      <c r="I368" s="40"/>
      <c r="J368" s="41"/>
    </row>
    <row r="369" spans="1:16" ht="45" x14ac:dyDescent="0.25">
      <c r="A369" s="31" t="s">
        <v>46</v>
      </c>
      <c r="B369" s="39"/>
      <c r="C369" s="40"/>
      <c r="D369" s="40"/>
      <c r="E369" s="33" t="s">
        <v>601</v>
      </c>
      <c r="F369" s="40"/>
      <c r="G369" s="40"/>
      <c r="H369" s="40"/>
      <c r="I369" s="40"/>
      <c r="J369" s="41"/>
    </row>
    <row r="370" spans="1:16" x14ac:dyDescent="0.25">
      <c r="A370" s="31" t="s">
        <v>38</v>
      </c>
      <c r="B370" s="31">
        <v>92</v>
      </c>
      <c r="C370" s="32" t="s">
        <v>602</v>
      </c>
      <c r="D370" s="31" t="s">
        <v>40</v>
      </c>
      <c r="E370" s="33" t="s">
        <v>603</v>
      </c>
      <c r="F370" s="34" t="s">
        <v>126</v>
      </c>
      <c r="G370" s="35">
        <v>60.515000000000001</v>
      </c>
      <c r="H370" s="36">
        <v>0</v>
      </c>
      <c r="I370" s="37">
        <f>ROUND(G370*H370,P4)</f>
        <v>0</v>
      </c>
      <c r="J370" s="34" t="s">
        <v>43</v>
      </c>
      <c r="O370" s="38">
        <f>I370*0.21</f>
        <v>0</v>
      </c>
      <c r="P370">
        <v>3</v>
      </c>
    </row>
    <row r="371" spans="1:16" x14ac:dyDescent="0.25">
      <c r="A371" s="31" t="s">
        <v>44</v>
      </c>
      <c r="B371" s="39"/>
      <c r="C371" s="40"/>
      <c r="D371" s="40"/>
      <c r="E371" s="33" t="s">
        <v>604</v>
      </c>
      <c r="F371" s="40"/>
      <c r="G371" s="40"/>
      <c r="H371" s="40"/>
      <c r="I371" s="40"/>
      <c r="J371" s="41"/>
    </row>
    <row r="372" spans="1:16" x14ac:dyDescent="0.25">
      <c r="A372" s="31" t="s">
        <v>113</v>
      </c>
      <c r="B372" s="39"/>
      <c r="C372" s="40"/>
      <c r="D372" s="40"/>
      <c r="E372" s="46" t="s">
        <v>605</v>
      </c>
      <c r="F372" s="40"/>
      <c r="G372" s="40"/>
      <c r="H372" s="40"/>
      <c r="I372" s="40"/>
      <c r="J372" s="41"/>
    </row>
    <row r="373" spans="1:16" ht="45" x14ac:dyDescent="0.25">
      <c r="A373" s="31" t="s">
        <v>46</v>
      </c>
      <c r="B373" s="39"/>
      <c r="C373" s="40"/>
      <c r="D373" s="40"/>
      <c r="E373" s="33" t="s">
        <v>601</v>
      </c>
      <c r="F373" s="40"/>
      <c r="G373" s="40"/>
      <c r="H373" s="40"/>
      <c r="I373" s="40"/>
      <c r="J373" s="41"/>
    </row>
    <row r="374" spans="1:16" ht="30" x14ac:dyDescent="0.25">
      <c r="A374" s="31" t="s">
        <v>38</v>
      </c>
      <c r="B374" s="31">
        <v>93</v>
      </c>
      <c r="C374" s="32" t="s">
        <v>606</v>
      </c>
      <c r="D374" s="31" t="s">
        <v>40</v>
      </c>
      <c r="E374" s="33" t="s">
        <v>607</v>
      </c>
      <c r="F374" s="34" t="s">
        <v>126</v>
      </c>
      <c r="G374" s="35">
        <v>11.776</v>
      </c>
      <c r="H374" s="36">
        <v>0</v>
      </c>
      <c r="I374" s="37">
        <f>ROUND(G374*H374,P4)</f>
        <v>0</v>
      </c>
      <c r="J374" s="34" t="s">
        <v>43</v>
      </c>
      <c r="O374" s="38">
        <f>I374*0.21</f>
        <v>0</v>
      </c>
      <c r="P374">
        <v>3</v>
      </c>
    </row>
    <row r="375" spans="1:16" x14ac:dyDescent="0.25">
      <c r="A375" s="31" t="s">
        <v>44</v>
      </c>
      <c r="B375" s="39"/>
      <c r="C375" s="40"/>
      <c r="D375" s="40"/>
      <c r="E375" s="33" t="s">
        <v>608</v>
      </c>
      <c r="F375" s="40"/>
      <c r="G375" s="40"/>
      <c r="H375" s="40"/>
      <c r="I375" s="40"/>
      <c r="J375" s="41"/>
    </row>
    <row r="376" spans="1:16" x14ac:dyDescent="0.25">
      <c r="A376" s="31" t="s">
        <v>113</v>
      </c>
      <c r="B376" s="39"/>
      <c r="C376" s="40"/>
      <c r="D376" s="40"/>
      <c r="E376" s="46" t="s">
        <v>609</v>
      </c>
      <c r="F376" s="40"/>
      <c r="G376" s="40"/>
      <c r="H376" s="40"/>
      <c r="I376" s="40"/>
      <c r="J376" s="41"/>
    </row>
    <row r="377" spans="1:16" ht="45" x14ac:dyDescent="0.25">
      <c r="A377" s="31" t="s">
        <v>46</v>
      </c>
      <c r="B377" s="39"/>
      <c r="C377" s="40"/>
      <c r="D377" s="40"/>
      <c r="E377" s="33" t="s">
        <v>601</v>
      </c>
      <c r="F377" s="40"/>
      <c r="G377" s="40"/>
      <c r="H377" s="40"/>
      <c r="I377" s="40"/>
      <c r="J377" s="41"/>
    </row>
    <row r="378" spans="1:16" ht="30" x14ac:dyDescent="0.25">
      <c r="A378" s="31" t="s">
        <v>38</v>
      </c>
      <c r="B378" s="31">
        <v>94</v>
      </c>
      <c r="C378" s="32" t="s">
        <v>610</v>
      </c>
      <c r="D378" s="31" t="s">
        <v>40</v>
      </c>
      <c r="E378" s="33" t="s">
        <v>611</v>
      </c>
      <c r="F378" s="34" t="s">
        <v>126</v>
      </c>
      <c r="G378" s="35">
        <v>16.5</v>
      </c>
      <c r="H378" s="36">
        <v>0</v>
      </c>
      <c r="I378" s="37">
        <f>ROUND(G378*H378,P4)</f>
        <v>0</v>
      </c>
      <c r="J378" s="34" t="s">
        <v>43</v>
      </c>
      <c r="O378" s="38">
        <f>I378*0.21</f>
        <v>0</v>
      </c>
      <c r="P378">
        <v>3</v>
      </c>
    </row>
    <row r="379" spans="1:16" x14ac:dyDescent="0.25">
      <c r="A379" s="31" t="s">
        <v>44</v>
      </c>
      <c r="B379" s="39"/>
      <c r="C379" s="40"/>
      <c r="D379" s="40"/>
      <c r="E379" s="33" t="s">
        <v>612</v>
      </c>
      <c r="F379" s="40"/>
      <c r="G379" s="40"/>
      <c r="H379" s="40"/>
      <c r="I379" s="40"/>
      <c r="J379" s="41"/>
    </row>
    <row r="380" spans="1:16" x14ac:dyDescent="0.25">
      <c r="A380" s="31" t="s">
        <v>113</v>
      </c>
      <c r="B380" s="39"/>
      <c r="C380" s="40"/>
      <c r="D380" s="40"/>
      <c r="E380" s="46" t="s">
        <v>613</v>
      </c>
      <c r="F380" s="40"/>
      <c r="G380" s="40"/>
      <c r="H380" s="40"/>
      <c r="I380" s="40"/>
      <c r="J380" s="41"/>
    </row>
    <row r="381" spans="1:16" ht="45" x14ac:dyDescent="0.25">
      <c r="A381" s="31" t="s">
        <v>46</v>
      </c>
      <c r="B381" s="39"/>
      <c r="C381" s="40"/>
      <c r="D381" s="40"/>
      <c r="E381" s="33" t="s">
        <v>601</v>
      </c>
      <c r="F381" s="40"/>
      <c r="G381" s="40"/>
      <c r="H381" s="40"/>
      <c r="I381" s="40"/>
      <c r="J381" s="41"/>
    </row>
    <row r="382" spans="1:16" x14ac:dyDescent="0.25">
      <c r="A382" s="31" t="s">
        <v>38</v>
      </c>
      <c r="B382" s="31">
        <v>95</v>
      </c>
      <c r="C382" s="32" t="s">
        <v>614</v>
      </c>
      <c r="D382" s="31" t="s">
        <v>40</v>
      </c>
      <c r="E382" s="33" t="s">
        <v>615</v>
      </c>
      <c r="F382" s="34" t="s">
        <v>126</v>
      </c>
      <c r="G382" s="35">
        <v>11.776</v>
      </c>
      <c r="H382" s="36">
        <v>0</v>
      </c>
      <c r="I382" s="37">
        <f>ROUND(G382*H382,P4)</f>
        <v>0</v>
      </c>
      <c r="J382" s="34" t="s">
        <v>43</v>
      </c>
      <c r="O382" s="38">
        <f>I382*0.21</f>
        <v>0</v>
      </c>
      <c r="P382">
        <v>3</v>
      </c>
    </row>
    <row r="383" spans="1:16" ht="30" x14ac:dyDescent="0.25">
      <c r="A383" s="31" t="s">
        <v>44</v>
      </c>
      <c r="B383" s="39"/>
      <c r="C383" s="40"/>
      <c r="D383" s="40"/>
      <c r="E383" s="33" t="s">
        <v>616</v>
      </c>
      <c r="F383" s="40"/>
      <c r="G383" s="40"/>
      <c r="H383" s="40"/>
      <c r="I383" s="40"/>
      <c r="J383" s="41"/>
    </row>
    <row r="384" spans="1:16" x14ac:dyDescent="0.25">
      <c r="A384" s="31" t="s">
        <v>113</v>
      </c>
      <c r="B384" s="39"/>
      <c r="C384" s="40"/>
      <c r="D384" s="40"/>
      <c r="E384" s="46" t="s">
        <v>609</v>
      </c>
      <c r="F384" s="40"/>
      <c r="G384" s="40"/>
      <c r="H384" s="40"/>
      <c r="I384" s="40"/>
      <c r="J384" s="41"/>
    </row>
    <row r="385" spans="1:16" ht="45" x14ac:dyDescent="0.25">
      <c r="A385" s="31" t="s">
        <v>46</v>
      </c>
      <c r="B385" s="39"/>
      <c r="C385" s="40"/>
      <c r="D385" s="40"/>
      <c r="E385" s="33" t="s">
        <v>601</v>
      </c>
      <c r="F385" s="40"/>
      <c r="G385" s="40"/>
      <c r="H385" s="40"/>
      <c r="I385" s="40"/>
      <c r="J385" s="41"/>
    </row>
    <row r="386" spans="1:16" x14ac:dyDescent="0.25">
      <c r="A386" s="31" t="s">
        <v>38</v>
      </c>
      <c r="B386" s="31">
        <v>96</v>
      </c>
      <c r="C386" s="32" t="s">
        <v>617</v>
      </c>
      <c r="D386" s="31" t="s">
        <v>40</v>
      </c>
      <c r="E386" s="33" t="s">
        <v>618</v>
      </c>
      <c r="F386" s="34" t="s">
        <v>156</v>
      </c>
      <c r="G386" s="35">
        <v>16.399999999999999</v>
      </c>
      <c r="H386" s="36">
        <v>0</v>
      </c>
      <c r="I386" s="37">
        <f>ROUND(G386*H386,P4)</f>
        <v>0</v>
      </c>
      <c r="J386" s="34" t="s">
        <v>43</v>
      </c>
      <c r="O386" s="38">
        <f>I386*0.21</f>
        <v>0</v>
      </c>
      <c r="P386">
        <v>3</v>
      </c>
    </row>
    <row r="387" spans="1:16" x14ac:dyDescent="0.25">
      <c r="A387" s="31" t="s">
        <v>44</v>
      </c>
      <c r="B387" s="39"/>
      <c r="C387" s="40"/>
      <c r="D387" s="40"/>
      <c r="E387" s="33" t="s">
        <v>619</v>
      </c>
      <c r="F387" s="40"/>
      <c r="G387" s="40"/>
      <c r="H387" s="40"/>
      <c r="I387" s="40"/>
      <c r="J387" s="41"/>
    </row>
    <row r="388" spans="1:16" x14ac:dyDescent="0.25">
      <c r="A388" s="31" t="s">
        <v>113</v>
      </c>
      <c r="B388" s="39"/>
      <c r="C388" s="40"/>
      <c r="D388" s="40"/>
      <c r="E388" s="46" t="s">
        <v>620</v>
      </c>
      <c r="F388" s="40"/>
      <c r="G388" s="40"/>
      <c r="H388" s="40"/>
      <c r="I388" s="40"/>
      <c r="J388" s="41"/>
    </row>
    <row r="389" spans="1:16" ht="30" x14ac:dyDescent="0.25">
      <c r="A389" s="31" t="s">
        <v>46</v>
      </c>
      <c r="B389" s="39"/>
      <c r="C389" s="40"/>
      <c r="D389" s="40"/>
      <c r="E389" s="33" t="s">
        <v>621</v>
      </c>
      <c r="F389" s="40"/>
      <c r="G389" s="40"/>
      <c r="H389" s="40"/>
      <c r="I389" s="40"/>
      <c r="J389" s="41"/>
    </row>
    <row r="390" spans="1:16" x14ac:dyDescent="0.25">
      <c r="A390" s="31" t="s">
        <v>38</v>
      </c>
      <c r="B390" s="31">
        <v>97</v>
      </c>
      <c r="C390" s="32" t="s">
        <v>622</v>
      </c>
      <c r="D390" s="31" t="s">
        <v>40</v>
      </c>
      <c r="E390" s="33" t="s">
        <v>623</v>
      </c>
      <c r="F390" s="34" t="s">
        <v>173</v>
      </c>
      <c r="G390" s="35">
        <v>1</v>
      </c>
      <c r="H390" s="36">
        <v>0</v>
      </c>
      <c r="I390" s="37">
        <f>ROUND(G390*H390,P4)</f>
        <v>0</v>
      </c>
      <c r="J390" s="34" t="s">
        <v>43</v>
      </c>
      <c r="O390" s="38">
        <f>I390*0.21</f>
        <v>0</v>
      </c>
      <c r="P390">
        <v>3</v>
      </c>
    </row>
    <row r="391" spans="1:16" x14ac:dyDescent="0.25">
      <c r="A391" s="31" t="s">
        <v>44</v>
      </c>
      <c r="B391" s="39"/>
      <c r="C391" s="40"/>
      <c r="D391" s="40"/>
      <c r="E391" s="33" t="s">
        <v>624</v>
      </c>
      <c r="F391" s="40"/>
      <c r="G391" s="40"/>
      <c r="H391" s="40"/>
      <c r="I391" s="40"/>
      <c r="J391" s="41"/>
    </row>
    <row r="392" spans="1:16" ht="409.5" x14ac:dyDescent="0.25">
      <c r="A392" s="31" t="s">
        <v>46</v>
      </c>
      <c r="B392" s="39"/>
      <c r="C392" s="40"/>
      <c r="D392" s="40"/>
      <c r="E392" s="33" t="s">
        <v>392</v>
      </c>
      <c r="F392" s="40"/>
      <c r="G392" s="40"/>
      <c r="H392" s="40"/>
      <c r="I392" s="40"/>
      <c r="J392" s="41"/>
    </row>
    <row r="393" spans="1:16" x14ac:dyDescent="0.25">
      <c r="A393" s="31" t="s">
        <v>38</v>
      </c>
      <c r="B393" s="31">
        <v>98</v>
      </c>
      <c r="C393" s="32" t="s">
        <v>625</v>
      </c>
      <c r="D393" s="31" t="s">
        <v>40</v>
      </c>
      <c r="E393" s="33" t="s">
        <v>626</v>
      </c>
      <c r="F393" s="34" t="s">
        <v>126</v>
      </c>
      <c r="G393" s="35">
        <v>12.65</v>
      </c>
      <c r="H393" s="36">
        <v>0</v>
      </c>
      <c r="I393" s="37">
        <f>ROUND(G393*H393,P4)</f>
        <v>0</v>
      </c>
      <c r="J393" s="34" t="s">
        <v>43</v>
      </c>
      <c r="O393" s="38">
        <f>I393*0.21</f>
        <v>0</v>
      </c>
      <c r="P393">
        <v>3</v>
      </c>
    </row>
    <row r="394" spans="1:16" x14ac:dyDescent="0.25">
      <c r="A394" s="31" t="s">
        <v>44</v>
      </c>
      <c r="B394" s="39"/>
      <c r="C394" s="40"/>
      <c r="D394" s="40"/>
      <c r="E394" s="33" t="s">
        <v>627</v>
      </c>
      <c r="F394" s="40"/>
      <c r="G394" s="40"/>
      <c r="H394" s="40"/>
      <c r="I394" s="40"/>
      <c r="J394" s="41"/>
    </row>
    <row r="395" spans="1:16" x14ac:dyDescent="0.25">
      <c r="A395" s="31" t="s">
        <v>113</v>
      </c>
      <c r="B395" s="39"/>
      <c r="C395" s="40"/>
      <c r="D395" s="40"/>
      <c r="E395" s="46" t="s">
        <v>628</v>
      </c>
      <c r="F395" s="40"/>
      <c r="G395" s="40"/>
      <c r="H395" s="40"/>
      <c r="I395" s="40"/>
      <c r="J395" s="41"/>
    </row>
    <row r="396" spans="1:16" ht="409.5" x14ac:dyDescent="0.25">
      <c r="A396" s="31" t="s">
        <v>46</v>
      </c>
      <c r="B396" s="39"/>
      <c r="C396" s="40"/>
      <c r="D396" s="40"/>
      <c r="E396" s="33" t="s">
        <v>629</v>
      </c>
      <c r="F396" s="40"/>
      <c r="G396" s="40"/>
      <c r="H396" s="40"/>
      <c r="I396" s="40"/>
      <c r="J396" s="41"/>
    </row>
    <row r="397" spans="1:16" x14ac:dyDescent="0.25">
      <c r="A397" s="31" t="s">
        <v>38</v>
      </c>
      <c r="B397" s="31">
        <v>99</v>
      </c>
      <c r="C397" s="32" t="s">
        <v>630</v>
      </c>
      <c r="D397" s="31" t="s">
        <v>40</v>
      </c>
      <c r="E397" s="33" t="s">
        <v>631</v>
      </c>
      <c r="F397" s="34" t="s">
        <v>173</v>
      </c>
      <c r="G397" s="35">
        <v>1</v>
      </c>
      <c r="H397" s="36">
        <v>0</v>
      </c>
      <c r="I397" s="37">
        <f>ROUND(G397*H397,P4)</f>
        <v>0</v>
      </c>
      <c r="J397" s="34" t="s">
        <v>43</v>
      </c>
      <c r="O397" s="38">
        <f>I397*0.21</f>
        <v>0</v>
      </c>
      <c r="P397">
        <v>3</v>
      </c>
    </row>
    <row r="398" spans="1:16" ht="30" x14ac:dyDescent="0.25">
      <c r="A398" s="31" t="s">
        <v>44</v>
      </c>
      <c r="B398" s="39"/>
      <c r="C398" s="40"/>
      <c r="D398" s="40"/>
      <c r="E398" s="33" t="s">
        <v>632</v>
      </c>
      <c r="F398" s="40"/>
      <c r="G398" s="40"/>
      <c r="H398" s="40"/>
      <c r="I398" s="40"/>
      <c r="J398" s="41"/>
    </row>
    <row r="399" spans="1:16" ht="345" x14ac:dyDescent="0.25">
      <c r="A399" s="31" t="s">
        <v>46</v>
      </c>
      <c r="B399" s="39"/>
      <c r="C399" s="40"/>
      <c r="D399" s="40"/>
      <c r="E399" s="33" t="s">
        <v>633</v>
      </c>
      <c r="F399" s="40"/>
      <c r="G399" s="40"/>
      <c r="H399" s="40"/>
      <c r="I399" s="40"/>
      <c r="J399" s="41"/>
    </row>
    <row r="400" spans="1:16" x14ac:dyDescent="0.25">
      <c r="A400" s="31" t="s">
        <v>38</v>
      </c>
      <c r="B400" s="31">
        <v>100</v>
      </c>
      <c r="C400" s="32" t="s">
        <v>634</v>
      </c>
      <c r="D400" s="31" t="s">
        <v>40</v>
      </c>
      <c r="E400" s="33" t="s">
        <v>635</v>
      </c>
      <c r="F400" s="34" t="s">
        <v>173</v>
      </c>
      <c r="G400" s="35">
        <v>2</v>
      </c>
      <c r="H400" s="36">
        <v>0</v>
      </c>
      <c r="I400" s="37">
        <f>ROUND(G400*H400,P4)</f>
        <v>0</v>
      </c>
      <c r="J400" s="34" t="s">
        <v>43</v>
      </c>
      <c r="O400" s="38">
        <f>I400*0.21</f>
        <v>0</v>
      </c>
      <c r="P400">
        <v>3</v>
      </c>
    </row>
    <row r="401" spans="1:10" ht="30" x14ac:dyDescent="0.25">
      <c r="A401" s="31" t="s">
        <v>44</v>
      </c>
      <c r="B401" s="39"/>
      <c r="C401" s="40"/>
      <c r="D401" s="40"/>
      <c r="E401" s="33" t="s">
        <v>636</v>
      </c>
      <c r="F401" s="40"/>
      <c r="G401" s="40"/>
      <c r="H401" s="40"/>
      <c r="I401" s="40"/>
      <c r="J401" s="41"/>
    </row>
    <row r="402" spans="1:10" x14ac:dyDescent="0.25">
      <c r="A402" s="31" t="s">
        <v>113</v>
      </c>
      <c r="B402" s="39"/>
      <c r="C402" s="40"/>
      <c r="D402" s="40"/>
      <c r="E402" s="47" t="s">
        <v>40</v>
      </c>
      <c r="F402" s="40"/>
      <c r="G402" s="40"/>
      <c r="H402" s="40"/>
      <c r="I402" s="40"/>
      <c r="J402" s="41"/>
    </row>
    <row r="403" spans="1:10" ht="375" x14ac:dyDescent="0.25">
      <c r="A403" s="31" t="s">
        <v>46</v>
      </c>
      <c r="B403" s="43"/>
      <c r="C403" s="44"/>
      <c r="D403" s="44"/>
      <c r="E403" s="33" t="s">
        <v>637</v>
      </c>
      <c r="F403" s="44"/>
      <c r="G403" s="44"/>
      <c r="H403" s="44"/>
      <c r="I403" s="44"/>
      <c r="J403" s="45"/>
    </row>
  </sheetData>
  <sheetProtection algorithmName="SHA-512" hashValue="WAMxAgv1gMbDmg/IVq18WS/rX1EmZkBS5wJnUzu1po9fJz7WqTtqkq09CixtFRz797cOLEV850nHafdsBshuHw==" saltValue="RKXPk+k3hK18dwFMOB2rmA9WVq3GW1ub00ou0LoCXGoOVdabN9o6n4PtlbUyD+1P4z7VxSS/L2QrFFvE5Un6kQ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0001</vt:lpstr>
      <vt:lpstr>0011</vt:lpstr>
      <vt:lpstr>1511</vt:lpstr>
      <vt:lpstr>2011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Koudelka Pavel</dc:creator>
  <cp:lastModifiedBy>Koudelka Pavel</cp:lastModifiedBy>
  <dcterms:created xsi:type="dcterms:W3CDTF">2025-06-25T10:29:42Z</dcterms:created>
  <dcterms:modified xsi:type="dcterms:W3CDTF">2025-06-25T10:37:46Z</dcterms:modified>
</cp:coreProperties>
</file>